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retariaat\Schriftelijke vragen\"/>
    </mc:Choice>
  </mc:AlternateContent>
  <bookViews>
    <workbookView xWindow="240" yWindow="360" windowWidth="20730" windowHeight="11760" activeTab="4"/>
  </bookViews>
  <sheets>
    <sheet name="2013" sheetId="1" r:id="rId1"/>
    <sheet name="2012" sheetId="2" r:id="rId2"/>
    <sheet name="2011" sheetId="3" r:id="rId3"/>
    <sheet name="2010" sheetId="4" r:id="rId4"/>
    <sheet name="Samenvatting 2010 - 2013" sheetId="5" r:id="rId5"/>
    <sheet name="Blad3" sheetId="8" r:id="rId6"/>
  </sheets>
  <definedNames>
    <definedName name="_xlnm.Print_Area" localSheetId="4">'Samenvatting 2010 - 2013'!$A$1:$CX$31</definedName>
  </definedNames>
  <calcPr calcId="152511"/>
</workbook>
</file>

<file path=xl/calcChain.xml><?xml version="1.0" encoding="utf-8"?>
<calcChain xmlns="http://schemas.openxmlformats.org/spreadsheetml/2006/main">
  <c r="CR57" i="4" l="1"/>
  <c r="CR58" i="4"/>
  <c r="CR59" i="4"/>
  <c r="CR56" i="4"/>
  <c r="CP37" i="3"/>
  <c r="CP38" i="3"/>
  <c r="CP36" i="3"/>
  <c r="CO35" i="2"/>
  <c r="CO36" i="2"/>
  <c r="CO34" i="2"/>
  <c r="CP27" i="1"/>
  <c r="CP28" i="1"/>
  <c r="CP26" i="1"/>
  <c r="CQ31" i="5"/>
  <c r="CP31" i="5"/>
  <c r="CO31" i="5"/>
  <c r="CN31" i="5"/>
  <c r="CM31" i="5"/>
  <c r="CL31" i="5"/>
  <c r="CK31" i="5"/>
  <c r="CJ31" i="5"/>
  <c r="CI31" i="5"/>
  <c r="CH31" i="5"/>
  <c r="CF31" i="5"/>
  <c r="CE31" i="5"/>
  <c r="CD31" i="5"/>
  <c r="CC31" i="5"/>
  <c r="CB31" i="5"/>
  <c r="CA31" i="5"/>
  <c r="BZ31" i="5"/>
  <c r="BY31" i="5"/>
  <c r="BX31" i="5"/>
  <c r="BW31" i="5"/>
  <c r="BV31" i="5"/>
  <c r="BU31" i="5"/>
  <c r="BT31" i="5"/>
  <c r="BS31" i="5"/>
  <c r="BR31" i="5"/>
  <c r="BP31" i="5"/>
  <c r="BO31" i="5"/>
  <c r="BN31" i="5"/>
  <c r="BL31" i="5"/>
  <c r="BK31" i="5"/>
  <c r="BJ31" i="5"/>
  <c r="BI31" i="5"/>
  <c r="BH31" i="5"/>
  <c r="BG31" i="5"/>
  <c r="BF31" i="5"/>
  <c r="BE31" i="5"/>
  <c r="BD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CQ24" i="5"/>
  <c r="CP24" i="5"/>
  <c r="CO24" i="5"/>
  <c r="CN24" i="5"/>
  <c r="CM24" i="5"/>
  <c r="CL24" i="5"/>
  <c r="CK24" i="5"/>
  <c r="CJ24" i="5"/>
  <c r="CI24" i="5"/>
  <c r="CH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P24" i="5"/>
  <c r="BO24" i="5"/>
  <c r="BN24" i="5"/>
  <c r="BL24" i="5"/>
  <c r="BK24" i="5"/>
  <c r="BJ24" i="5"/>
  <c r="BI24" i="5"/>
  <c r="BH24" i="5"/>
  <c r="BG24" i="5"/>
  <c r="BF24" i="5"/>
  <c r="BE24" i="5"/>
  <c r="BD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P17" i="5"/>
  <c r="BO17" i="5"/>
  <c r="BN17" i="5"/>
  <c r="BL17" i="5"/>
  <c r="BK17" i="5"/>
  <c r="BJ17" i="5"/>
  <c r="BI17" i="5"/>
  <c r="BH17" i="5"/>
  <c r="BG17" i="5"/>
  <c r="BF17" i="5"/>
  <c r="BE17" i="5"/>
  <c r="BD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CQ10" i="5"/>
  <c r="CP10" i="5"/>
  <c r="CO10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CS30" i="5"/>
  <c r="CS16" i="5"/>
  <c r="CT16" i="5" s="1"/>
  <c r="CS23" i="5"/>
  <c r="CS9" i="5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29" i="1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37" i="2"/>
  <c r="CO37" i="2" s="1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39" i="3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D60" i="4"/>
  <c r="CE60" i="4"/>
  <c r="CF60" i="4"/>
  <c r="CG60" i="4"/>
  <c r="CH60" i="4"/>
  <c r="CI60" i="4"/>
  <c r="CJ60" i="4"/>
  <c r="CK60" i="4"/>
  <c r="CL60" i="4"/>
  <c r="CM60" i="4"/>
  <c r="CN60" i="4"/>
  <c r="CO60" i="4"/>
  <c r="CP60" i="4"/>
  <c r="C60" i="4"/>
  <c r="CQ28" i="5"/>
  <c r="CP28" i="5"/>
  <c r="CO28" i="5"/>
  <c r="CN28" i="5"/>
  <c r="CM28" i="5"/>
  <c r="CL28" i="5"/>
  <c r="CK28" i="5"/>
  <c r="CJ28" i="5"/>
  <c r="CI28" i="5"/>
  <c r="CH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P28" i="5"/>
  <c r="BO28" i="5"/>
  <c r="BN28" i="5"/>
  <c r="BL28" i="5"/>
  <c r="BK28" i="5"/>
  <c r="BJ28" i="5"/>
  <c r="BI28" i="5"/>
  <c r="BH28" i="5"/>
  <c r="BG28" i="5"/>
  <c r="BF28" i="5"/>
  <c r="BE28" i="5"/>
  <c r="BD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CQ21" i="5"/>
  <c r="CP21" i="5"/>
  <c r="CO21" i="5"/>
  <c r="CN21" i="5"/>
  <c r="CM21" i="5"/>
  <c r="CL21" i="5"/>
  <c r="CK21" i="5"/>
  <c r="CJ21" i="5"/>
  <c r="CI21" i="5"/>
  <c r="CH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P21" i="5"/>
  <c r="BO21" i="5"/>
  <c r="BN21" i="5"/>
  <c r="BL21" i="5"/>
  <c r="BK21" i="5"/>
  <c r="BJ21" i="5"/>
  <c r="BI21" i="5"/>
  <c r="BH21" i="5"/>
  <c r="BG21" i="5"/>
  <c r="BF21" i="5"/>
  <c r="BE21" i="5"/>
  <c r="BD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P14" i="5"/>
  <c r="BO14" i="5"/>
  <c r="BN14" i="5"/>
  <c r="BL14" i="5"/>
  <c r="BK14" i="5"/>
  <c r="BJ14" i="5"/>
  <c r="BI14" i="5"/>
  <c r="BH14" i="5"/>
  <c r="BG14" i="5"/>
  <c r="BF14" i="5"/>
  <c r="BE14" i="5"/>
  <c r="BD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CS27" i="5"/>
  <c r="CY27" i="5" s="1"/>
  <c r="CS26" i="5"/>
  <c r="CS25" i="5"/>
  <c r="CY25" i="5" s="1"/>
  <c r="CS20" i="5"/>
  <c r="CY20" i="5" s="1"/>
  <c r="CS19" i="5"/>
  <c r="CS18" i="5"/>
  <c r="CY18" i="5" s="1"/>
  <c r="CS13" i="5"/>
  <c r="CY13" i="5" s="1"/>
  <c r="CS12" i="5"/>
  <c r="CS11" i="5"/>
  <c r="CY11" i="5" s="1"/>
  <c r="CZ11" i="5" s="1"/>
  <c r="CS6" i="5"/>
  <c r="CY6" i="5" s="1"/>
  <c r="CZ6" i="5" s="1"/>
  <c r="CS5" i="5"/>
  <c r="CS4" i="5"/>
  <c r="CY4" i="5" s="1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CP49" i="4"/>
  <c r="CP50" i="4" s="1"/>
  <c r="CO49" i="4"/>
  <c r="CO50" i="4" s="1"/>
  <c r="CN49" i="4"/>
  <c r="CN50" i="4" s="1"/>
  <c r="CM49" i="4"/>
  <c r="CM50" i="4" s="1"/>
  <c r="CL49" i="4"/>
  <c r="CL50" i="4" s="1"/>
  <c r="CK49" i="4"/>
  <c r="CK50" i="4" s="1"/>
  <c r="CJ49" i="4"/>
  <c r="CJ50" i="4" s="1"/>
  <c r="CI49" i="4"/>
  <c r="CI50" i="4" s="1"/>
  <c r="CH49" i="4"/>
  <c r="CH50" i="4" s="1"/>
  <c r="CG49" i="4"/>
  <c r="CG50" i="4" s="1"/>
  <c r="CF49" i="4"/>
  <c r="CF50" i="4" s="1"/>
  <c r="CE49" i="4"/>
  <c r="CE50" i="4" s="1"/>
  <c r="CD49" i="4"/>
  <c r="CD50" i="4" s="1"/>
  <c r="CC49" i="4"/>
  <c r="CC50" i="4" s="1"/>
  <c r="CB49" i="4"/>
  <c r="CB50" i="4" s="1"/>
  <c r="CA49" i="4"/>
  <c r="CA50" i="4" s="1"/>
  <c r="BZ49" i="4"/>
  <c r="BZ50" i="4" s="1"/>
  <c r="BY49" i="4"/>
  <c r="BY50" i="4" s="1"/>
  <c r="BX49" i="4"/>
  <c r="BX50" i="4" s="1"/>
  <c r="BW49" i="4"/>
  <c r="BW50" i="4" s="1"/>
  <c r="BV49" i="4"/>
  <c r="BV50" i="4" s="1"/>
  <c r="BU49" i="4"/>
  <c r="BU50" i="4" s="1"/>
  <c r="BT49" i="4"/>
  <c r="BT50" i="4" s="1"/>
  <c r="BS49" i="4"/>
  <c r="BS50" i="4" s="1"/>
  <c r="BR49" i="4"/>
  <c r="BR50" i="4" s="1"/>
  <c r="BQ49" i="4"/>
  <c r="BQ50" i="4" s="1"/>
  <c r="BP49" i="4"/>
  <c r="BP50" i="4" s="1"/>
  <c r="BO49" i="4"/>
  <c r="BO50" i="4" s="1"/>
  <c r="BN49" i="4"/>
  <c r="BN50" i="4" s="1"/>
  <c r="BM49" i="4"/>
  <c r="BM50" i="4" s="1"/>
  <c r="BL49" i="4"/>
  <c r="BL50" i="4" s="1"/>
  <c r="BK49" i="4"/>
  <c r="BK50" i="4" s="1"/>
  <c r="BJ49" i="4"/>
  <c r="BJ50" i="4" s="1"/>
  <c r="BI49" i="4"/>
  <c r="BI50" i="4" s="1"/>
  <c r="BH49" i="4"/>
  <c r="BH50" i="4" s="1"/>
  <c r="BG49" i="4"/>
  <c r="BG50" i="4" s="1"/>
  <c r="BF49" i="4"/>
  <c r="BF50" i="4" s="1"/>
  <c r="BE49" i="4"/>
  <c r="BE50" i="4" s="1"/>
  <c r="BD49" i="4"/>
  <c r="BD50" i="4" s="1"/>
  <c r="BC49" i="4"/>
  <c r="BC50" i="4" s="1"/>
  <c r="BB49" i="4"/>
  <c r="BB50" i="4" s="1"/>
  <c r="BA49" i="4"/>
  <c r="BA50" i="4" s="1"/>
  <c r="AZ49" i="4"/>
  <c r="AZ50" i="4" s="1"/>
  <c r="AY49" i="4"/>
  <c r="AY50" i="4" s="1"/>
  <c r="AX49" i="4"/>
  <c r="AX50" i="4" s="1"/>
  <c r="AW49" i="4"/>
  <c r="AW50" i="4" s="1"/>
  <c r="AV49" i="4"/>
  <c r="AV50" i="4" s="1"/>
  <c r="AU49" i="4"/>
  <c r="AU50" i="4" s="1"/>
  <c r="AT49" i="4"/>
  <c r="AT50" i="4" s="1"/>
  <c r="AS49" i="4"/>
  <c r="AS50" i="4" s="1"/>
  <c r="AR49" i="4"/>
  <c r="AR50" i="4" s="1"/>
  <c r="AQ49" i="4"/>
  <c r="AQ50" i="4" s="1"/>
  <c r="AP49" i="4"/>
  <c r="AP50" i="4" s="1"/>
  <c r="AO49" i="4"/>
  <c r="AO50" i="4" s="1"/>
  <c r="AN49" i="4"/>
  <c r="AN50" i="4" s="1"/>
  <c r="AM49" i="4"/>
  <c r="AM50" i="4" s="1"/>
  <c r="AL49" i="4"/>
  <c r="AL50" i="4" s="1"/>
  <c r="AK49" i="4"/>
  <c r="AK50" i="4" s="1"/>
  <c r="AJ49" i="4"/>
  <c r="AJ50" i="4" s="1"/>
  <c r="AI49" i="4"/>
  <c r="AI50" i="4" s="1"/>
  <c r="AH49" i="4"/>
  <c r="AH50" i="4" s="1"/>
  <c r="AG49" i="4"/>
  <c r="AG50" i="4" s="1"/>
  <c r="AF49" i="4"/>
  <c r="AF50" i="4" s="1"/>
  <c r="AE49" i="4"/>
  <c r="AE50" i="4" s="1"/>
  <c r="AD49" i="4"/>
  <c r="AD50" i="4" s="1"/>
  <c r="AC49" i="4"/>
  <c r="AC50" i="4" s="1"/>
  <c r="AB49" i="4"/>
  <c r="AB50" i="4" s="1"/>
  <c r="AA49" i="4"/>
  <c r="AA50" i="4" s="1"/>
  <c r="Z49" i="4"/>
  <c r="Z50" i="4" s="1"/>
  <c r="Y49" i="4"/>
  <c r="Y50" i="4" s="1"/>
  <c r="X49" i="4"/>
  <c r="X50" i="4" s="1"/>
  <c r="W49" i="4"/>
  <c r="W50" i="4" s="1"/>
  <c r="V49" i="4"/>
  <c r="V50" i="4" s="1"/>
  <c r="U49" i="4"/>
  <c r="U50" i="4" s="1"/>
  <c r="T49" i="4"/>
  <c r="T50" i="4" s="1"/>
  <c r="S49" i="4"/>
  <c r="S50" i="4" s="1"/>
  <c r="R49" i="4"/>
  <c r="R50" i="4" s="1"/>
  <c r="Q49" i="4"/>
  <c r="Q50" i="4" s="1"/>
  <c r="P49" i="4"/>
  <c r="P50" i="4" s="1"/>
  <c r="O49" i="4"/>
  <c r="O50" i="4" s="1"/>
  <c r="N49" i="4"/>
  <c r="N50" i="4" s="1"/>
  <c r="M49" i="4"/>
  <c r="M50" i="4" s="1"/>
  <c r="L49" i="4"/>
  <c r="L50" i="4" s="1"/>
  <c r="K49" i="4"/>
  <c r="K50" i="4" s="1"/>
  <c r="J49" i="4"/>
  <c r="J50" i="4" s="1"/>
  <c r="I49" i="4"/>
  <c r="I50" i="4" s="1"/>
  <c r="H49" i="4"/>
  <c r="H50" i="4" s="1"/>
  <c r="G49" i="4"/>
  <c r="G50" i="4" s="1"/>
  <c r="F49" i="4"/>
  <c r="F50" i="4" s="1"/>
  <c r="E49" i="4"/>
  <c r="E50" i="4" s="1"/>
  <c r="D49" i="4"/>
  <c r="D50" i="4" s="1"/>
  <c r="C49" i="4"/>
  <c r="C50" i="4" s="1"/>
  <c r="CP10" i="4"/>
  <c r="CP51" i="4" s="1"/>
  <c r="CO10" i="4"/>
  <c r="CO51" i="4" s="1"/>
  <c r="CN10" i="4"/>
  <c r="CN51" i="4" s="1"/>
  <c r="CM10" i="4"/>
  <c r="CM51" i="4" s="1"/>
  <c r="CL10" i="4"/>
  <c r="CL51" i="4" s="1"/>
  <c r="CK10" i="4"/>
  <c r="CK51" i="4" s="1"/>
  <c r="CJ10" i="4"/>
  <c r="CJ51" i="4" s="1"/>
  <c r="CI10" i="4"/>
  <c r="CI51" i="4" s="1"/>
  <c r="CH10" i="4"/>
  <c r="CH51" i="4" s="1"/>
  <c r="CG10" i="4"/>
  <c r="CG51" i="4" s="1"/>
  <c r="CF10" i="4"/>
  <c r="CF51" i="4" s="1"/>
  <c r="CE10" i="4"/>
  <c r="CE51" i="4" s="1"/>
  <c r="CD10" i="4"/>
  <c r="CD51" i="4" s="1"/>
  <c r="CC10" i="4"/>
  <c r="CC51" i="4" s="1"/>
  <c r="CB10" i="4"/>
  <c r="CB51" i="4" s="1"/>
  <c r="CA10" i="4"/>
  <c r="CA51" i="4" s="1"/>
  <c r="BZ10" i="4"/>
  <c r="BZ51" i="4" s="1"/>
  <c r="BY10" i="4"/>
  <c r="BY51" i="4" s="1"/>
  <c r="BX10" i="4"/>
  <c r="BX51" i="4" s="1"/>
  <c r="BW10" i="4"/>
  <c r="BW51" i="4" s="1"/>
  <c r="BV10" i="4"/>
  <c r="BV51" i="4" s="1"/>
  <c r="BU10" i="4"/>
  <c r="BU51" i="4" s="1"/>
  <c r="BT10" i="4"/>
  <c r="BT51" i="4" s="1"/>
  <c r="BS10" i="4"/>
  <c r="BS51" i="4" s="1"/>
  <c r="BR10" i="4"/>
  <c r="BR51" i="4" s="1"/>
  <c r="BQ10" i="4"/>
  <c r="BQ51" i="4" s="1"/>
  <c r="BP10" i="4"/>
  <c r="BP51" i="4" s="1"/>
  <c r="BO10" i="4"/>
  <c r="BO51" i="4" s="1"/>
  <c r="BN10" i="4"/>
  <c r="BN51" i="4" s="1"/>
  <c r="BM10" i="4"/>
  <c r="BM51" i="4" s="1"/>
  <c r="BL10" i="4"/>
  <c r="BL51" i="4" s="1"/>
  <c r="BK10" i="4"/>
  <c r="BK51" i="4" s="1"/>
  <c r="BJ10" i="4"/>
  <c r="BJ51" i="4" s="1"/>
  <c r="BI10" i="4"/>
  <c r="BI51" i="4" s="1"/>
  <c r="BH10" i="4"/>
  <c r="BH51" i="4" s="1"/>
  <c r="BG10" i="4"/>
  <c r="BG51" i="4" s="1"/>
  <c r="BF10" i="4"/>
  <c r="BF51" i="4" s="1"/>
  <c r="BE10" i="4"/>
  <c r="BE51" i="4" s="1"/>
  <c r="BD10" i="4"/>
  <c r="BD51" i="4" s="1"/>
  <c r="BC10" i="4"/>
  <c r="BC51" i="4" s="1"/>
  <c r="BB10" i="4"/>
  <c r="BB51" i="4" s="1"/>
  <c r="BA10" i="4"/>
  <c r="BA51" i="4" s="1"/>
  <c r="AZ10" i="4"/>
  <c r="AZ51" i="4" s="1"/>
  <c r="AY10" i="4"/>
  <c r="AY51" i="4" s="1"/>
  <c r="AX10" i="4"/>
  <c r="AX51" i="4" s="1"/>
  <c r="AW10" i="4"/>
  <c r="AW51" i="4" s="1"/>
  <c r="AV10" i="4"/>
  <c r="AV51" i="4" s="1"/>
  <c r="AU10" i="4"/>
  <c r="AU51" i="4" s="1"/>
  <c r="AT10" i="4"/>
  <c r="AT51" i="4" s="1"/>
  <c r="AS10" i="4"/>
  <c r="AS51" i="4" s="1"/>
  <c r="AR10" i="4"/>
  <c r="AR51" i="4" s="1"/>
  <c r="AQ10" i="4"/>
  <c r="AQ51" i="4" s="1"/>
  <c r="AP10" i="4"/>
  <c r="AP51" i="4" s="1"/>
  <c r="AO10" i="4"/>
  <c r="AO51" i="4" s="1"/>
  <c r="AN10" i="4"/>
  <c r="AN51" i="4" s="1"/>
  <c r="AM10" i="4"/>
  <c r="AM51" i="4" s="1"/>
  <c r="AL10" i="4"/>
  <c r="AL51" i="4" s="1"/>
  <c r="AK10" i="4"/>
  <c r="AK51" i="4" s="1"/>
  <c r="AJ10" i="4"/>
  <c r="AJ51" i="4" s="1"/>
  <c r="AI10" i="4"/>
  <c r="AI51" i="4" s="1"/>
  <c r="AH10" i="4"/>
  <c r="AH51" i="4" s="1"/>
  <c r="AG10" i="4"/>
  <c r="AG51" i="4" s="1"/>
  <c r="AF10" i="4"/>
  <c r="AF51" i="4" s="1"/>
  <c r="AE10" i="4"/>
  <c r="AE51" i="4" s="1"/>
  <c r="AD10" i="4"/>
  <c r="AD51" i="4" s="1"/>
  <c r="AC10" i="4"/>
  <c r="AC51" i="4" s="1"/>
  <c r="AB10" i="4"/>
  <c r="AB51" i="4" s="1"/>
  <c r="AA10" i="4"/>
  <c r="AA51" i="4" s="1"/>
  <c r="Z10" i="4"/>
  <c r="Z51" i="4" s="1"/>
  <c r="Y10" i="4"/>
  <c r="Y51" i="4" s="1"/>
  <c r="X10" i="4"/>
  <c r="X51" i="4" s="1"/>
  <c r="W10" i="4"/>
  <c r="W51" i="4" s="1"/>
  <c r="V10" i="4"/>
  <c r="V51" i="4" s="1"/>
  <c r="U10" i="4"/>
  <c r="U51" i="4" s="1"/>
  <c r="T10" i="4"/>
  <c r="T51" i="4" s="1"/>
  <c r="S10" i="4"/>
  <c r="S51" i="4" s="1"/>
  <c r="R10" i="4"/>
  <c r="R51" i="4" s="1"/>
  <c r="Q10" i="4"/>
  <c r="Q51" i="4" s="1"/>
  <c r="P10" i="4"/>
  <c r="P51" i="4" s="1"/>
  <c r="O10" i="4"/>
  <c r="O51" i="4" s="1"/>
  <c r="N10" i="4"/>
  <c r="N51" i="4" s="1"/>
  <c r="M10" i="4"/>
  <c r="M51" i="4" s="1"/>
  <c r="L10" i="4"/>
  <c r="L51" i="4" s="1"/>
  <c r="K10" i="4"/>
  <c r="K51" i="4" s="1"/>
  <c r="J10" i="4"/>
  <c r="J51" i="4" s="1"/>
  <c r="I10" i="4"/>
  <c r="I51" i="4" s="1"/>
  <c r="H10" i="4"/>
  <c r="H51" i="4" s="1"/>
  <c r="G10" i="4"/>
  <c r="G51" i="4" s="1"/>
  <c r="F10" i="4"/>
  <c r="F51" i="4" s="1"/>
  <c r="E10" i="4"/>
  <c r="E51" i="4" s="1"/>
  <c r="D10" i="4"/>
  <c r="D51" i="4" s="1"/>
  <c r="C10" i="4"/>
  <c r="C51" i="4" s="1"/>
  <c r="CR60" i="4" l="1"/>
  <c r="CP29" i="1"/>
  <c r="CZ13" i="5"/>
  <c r="CP39" i="3"/>
  <c r="CZ27" i="5"/>
  <c r="CZ4" i="5"/>
  <c r="CT30" i="5"/>
  <c r="CZ25" i="5"/>
  <c r="CS10" i="5"/>
  <c r="CZ18" i="5"/>
  <c r="CT23" i="5"/>
  <c r="CZ20" i="5"/>
  <c r="CS31" i="5"/>
  <c r="CS24" i="5"/>
  <c r="CU16" i="5"/>
  <c r="CU23" i="5"/>
  <c r="CU30" i="5"/>
  <c r="CS17" i="5"/>
  <c r="CT11" i="5"/>
  <c r="CU27" i="5"/>
  <c r="CT13" i="5"/>
  <c r="CS29" i="5"/>
  <c r="CU19" i="5"/>
  <c r="CS7" i="5"/>
  <c r="CS22" i="5"/>
  <c r="CU26" i="5"/>
  <c r="CS8" i="5"/>
  <c r="CT12" i="5"/>
  <c r="CU20" i="5"/>
  <c r="CS15" i="5"/>
  <c r="CS14" i="5"/>
  <c r="CT19" i="5"/>
  <c r="CT25" i="5"/>
  <c r="CU13" i="5"/>
  <c r="CU25" i="5"/>
  <c r="CT18" i="5"/>
  <c r="CU12" i="5"/>
  <c r="CU18" i="5"/>
  <c r="CS28" i="5"/>
  <c r="CT27" i="5"/>
  <c r="CU11" i="5"/>
  <c r="CS21" i="5"/>
  <c r="CT20" i="5"/>
  <c r="CT26" i="5"/>
  <c r="CU31" i="5" l="1"/>
  <c r="CT31" i="5"/>
  <c r="CU17" i="5"/>
  <c r="CT17" i="5"/>
  <c r="CU24" i="5"/>
  <c r="CT24" i="5"/>
  <c r="CU22" i="5"/>
  <c r="CU29" i="5"/>
  <c r="CT29" i="5"/>
  <c r="CU21" i="5"/>
  <c r="CT21" i="5"/>
  <c r="CT15" i="5"/>
  <c r="CU15" i="5"/>
  <c r="CU28" i="5"/>
  <c r="CT28" i="5"/>
  <c r="CU14" i="5"/>
  <c r="CT14" i="5"/>
  <c r="CT22" i="5"/>
</calcChain>
</file>

<file path=xl/sharedStrings.xml><?xml version="1.0" encoding="utf-8"?>
<sst xmlns="http://schemas.openxmlformats.org/spreadsheetml/2006/main" count="585" uniqueCount="198">
  <si>
    <t>1010 - De Ideale Woning</t>
  </si>
  <si>
    <t>1065 - A.B.C.</t>
  </si>
  <si>
    <t>1110 - Goed Wonen.Rupelstreek</t>
  </si>
  <si>
    <t>1120 - Gezellige Woningen</t>
  </si>
  <si>
    <t>1140 - Woonhaven Antwerpen</t>
  </si>
  <si>
    <t>1150 - Volkswoningen van Duffel</t>
  </si>
  <si>
    <t>1155 - Geelse Huisvesting</t>
  </si>
  <si>
    <t>1160 - Mij. voor de Huisvesting van het kanton  Heist-op-den-Berg</t>
  </si>
  <si>
    <t>1170 - Eigen Haard</t>
  </si>
  <si>
    <t>1200 - Lierse Mij. voor de Huisvesting</t>
  </si>
  <si>
    <t>1210 - Woonpuntmechelen</t>
  </si>
  <si>
    <t>1230 - Molse Bouwmij. voor de Huisvesting</t>
  </si>
  <si>
    <t>1235 - De Heibloem</t>
  </si>
  <si>
    <t>1250 - Bouwmij. De Noorderkempen</t>
  </si>
  <si>
    <t>1256 - Eigen Woning</t>
  </si>
  <si>
    <t>1260 - Sociale Bouwmij. Schelle</t>
  </si>
  <si>
    <t>1290 - De Ark</t>
  </si>
  <si>
    <t>1295 - Zonnige Kempen</t>
  </si>
  <si>
    <t>1300 - Samenwerkende Maatschappij voor Volkshuisvesting</t>
  </si>
  <si>
    <t>1310 - De Voorkempen H.E.</t>
  </si>
  <si>
    <t>1320 - Zwijndrechtse Huisvestingsmaatschappij</t>
  </si>
  <si>
    <t>2010 - Samenw. Mij. voor Goedkope Woningen</t>
  </si>
  <si>
    <t>2228 - Providentia</t>
  </si>
  <si>
    <t>2250 - Diest-Uitbreiding</t>
  </si>
  <si>
    <t>2290 - Gewestelijke Maatschappij voor Volkshuisvesting</t>
  </si>
  <si>
    <t>2350 - Woonpunt Zennevallei</t>
  </si>
  <si>
    <t>2351 - Volkswoningbouw</t>
  </si>
  <si>
    <t>2360 - Sociaal Wonen arro Leuven</t>
  </si>
  <si>
    <t>2420 - Dijledal</t>
  </si>
  <si>
    <t>2455 - Sociale Huisvesting regio Landen cvba-so</t>
  </si>
  <si>
    <t>2600 - Elk zijn Huis Gewestelijke Maatschappij voor de Huisvesting</t>
  </si>
  <si>
    <t>2610 - Huisvesting Tienen</t>
  </si>
  <si>
    <t>2630 - Inter-Vilvoordse Mij. voor Huisvesting</t>
  </si>
  <si>
    <t>3060 - Het Lindenhof</t>
  </si>
  <si>
    <t>3070 - Brugse Maatschappij voor Huisvesting</t>
  </si>
  <si>
    <t>3100 - Vivendo</t>
  </si>
  <si>
    <t>3120 - WoonWel</t>
  </si>
  <si>
    <t>3140 - Mijn Huis</t>
  </si>
  <si>
    <t>3150 - t 'Heist Best</t>
  </si>
  <si>
    <t>3200 - Ons Onderdak</t>
  </si>
  <si>
    <t>3210 - De Mandelbeek</t>
  </si>
  <si>
    <t>3220 - Izegemse Bouwmaatschappij</t>
  </si>
  <si>
    <t>3230 - Goedkope Woning</t>
  </si>
  <si>
    <t>3240 - Eigen Gift - Eigen Hulp</t>
  </si>
  <si>
    <t>3250 - Eigen Haard is Goud Waard</t>
  </si>
  <si>
    <t>3280 - Ons Dorp</t>
  </si>
  <si>
    <t>3315 - De Gelukkige Haard</t>
  </si>
  <si>
    <t>3320 - De Oostendse Haard</t>
  </si>
  <si>
    <t>3330 - De Mandel</t>
  </si>
  <si>
    <t>3380 - Tieltse Bouwmaatschappij</t>
  </si>
  <si>
    <t>3390 - Woonmaatschappij IJzer &amp; Zee</t>
  </si>
  <si>
    <t>3410 - Helpt Elkander</t>
  </si>
  <si>
    <t>3413 - Vitare</t>
  </si>
  <si>
    <t>3421 - De Leie</t>
  </si>
  <si>
    <t>3431 - De Vlashaard</t>
  </si>
  <si>
    <t>3440 - Eigen Haard</t>
  </si>
  <si>
    <t>4010 - Samenwerkende Maatschappij voor Huisvesting Gewest Aalst</t>
  </si>
  <si>
    <t>4015 - Dewaco-Werkerswelzijn</t>
  </si>
  <si>
    <t>4040 - Gewestelijke Maatschappij voor Huisvesting</t>
  </si>
  <si>
    <t>4070 - Dendermondse Volkswoningen</t>
  </si>
  <si>
    <t>4080 - Deinse Sociale Bouwmaatschappij</t>
  </si>
  <si>
    <t>4090 - Meetjeslandse Bouwmaatschappij voor Volkswoningen</t>
  </si>
  <si>
    <t>4140 - De Gentse Haard</t>
  </si>
  <si>
    <t>4150 - WoninGent CVBA-SO</t>
  </si>
  <si>
    <t>4160 - Volkshaard</t>
  </si>
  <si>
    <t>4190 - De Zonnige Woonst</t>
  </si>
  <si>
    <t>4200 - SHM Denderstreek</t>
  </si>
  <si>
    <t>4220 - Tuinwijk</t>
  </si>
  <si>
    <t>4230 - Merelbeekse Sociale Woningen</t>
  </si>
  <si>
    <t>4240 - Ninove-Welzijn</t>
  </si>
  <si>
    <t>4260 - Hulp in Woningnood</t>
  </si>
  <si>
    <t>4270 - Sociale Huisvestingsmaatschappij Vlaamse Ardennen</t>
  </si>
  <si>
    <t>4280 - De Nieuwe Haard</t>
  </si>
  <si>
    <t>4290 - Volkswelzijn</t>
  </si>
  <si>
    <t>4300 - Gew. Mij. voor Volkswoningen van St.-Gillis-Waas</t>
  </si>
  <si>
    <t>4310 - Sint-Niklase Mij. voor de Huisvesting</t>
  </si>
  <si>
    <t>4320 - Bouwmij. Van Temse</t>
  </si>
  <si>
    <t>4340 - Eigen Dak</t>
  </si>
  <si>
    <t>4350 - Gew. Mij. voor Woningbouw</t>
  </si>
  <si>
    <t>4360 - Wonen</t>
  </si>
  <si>
    <t>7000 - Kantonnale Bouwmij. van Beringen voor Huisvesting</t>
  </si>
  <si>
    <t>7015 - Maaslands Huis</t>
  </si>
  <si>
    <t>7030 - Nieuw Dak</t>
  </si>
  <si>
    <t>7050 - Hasseltse Huisvestingsmaatschappij</t>
  </si>
  <si>
    <t>7055 - Cordium</t>
  </si>
  <si>
    <t>7064 - Kempisch Tehuis</t>
  </si>
  <si>
    <t>7070 - Ons Dak</t>
  </si>
  <si>
    <t>7090 - Nieuw Sint-Truiden</t>
  </si>
  <si>
    <t>7110 - WOONZO cvba</t>
  </si>
  <si>
    <t>9920 - Zuid-West-Vlaamse Sociale Huisvestingsmaatschappij</t>
  </si>
  <si>
    <t xml:space="preserve"> = X / Y</t>
  </si>
  <si>
    <t>X</t>
  </si>
  <si>
    <t>Huurders</t>
  </si>
  <si>
    <t>Y</t>
  </si>
  <si>
    <t>Huuropbrengsten woningen</t>
  </si>
  <si>
    <t>Huuropbrengsten garages,autoboxen en bergplaatsen</t>
  </si>
  <si>
    <t>Vergoedingen aangerekend aan huurders woningen (KSH)</t>
  </si>
  <si>
    <t>Vergoeding aangerekend aan huurders sociaal woonproject</t>
  </si>
  <si>
    <t>Voorschot huurlasten - huurders KSH</t>
  </si>
  <si>
    <t>Recuperatie van huurschade op einde huurcontract bij huurders sociaal woonproject</t>
  </si>
  <si>
    <t xml:space="preserve">Recuperatie van huurschade op einde huurcontract bij andere huurders </t>
  </si>
  <si>
    <t>Recuperatie van advocaats- en gerechtskosten bij huurders sociaal woonproject</t>
  </si>
  <si>
    <t>Recuperatie van advocaats- en gerechtskosten bij andere huurders</t>
  </si>
  <si>
    <t xml:space="preserve">Erkenningsnummer SHM </t>
  </si>
  <si>
    <t>Naam SHM</t>
  </si>
  <si>
    <t>6. Huurdersachterstal</t>
  </si>
  <si>
    <t>6.1 Formule</t>
  </si>
  <si>
    <t xml:space="preserve">X = </t>
  </si>
  <si>
    <t xml:space="preserve">Y = </t>
  </si>
  <si>
    <t>6.2 Rekeningnummers per onderdeel</t>
  </si>
  <si>
    <t xml:space="preserve">Balansrekeningen </t>
  </si>
  <si>
    <t>Omschrijving rekening</t>
  </si>
  <si>
    <t>Huuropbrengsten andere onroerende en roerende goederen</t>
  </si>
  <si>
    <t xml:space="preserve">Vergoedingen voor huurlasten (andere dan onderhoud en leveringen) - huurders woningen </t>
  </si>
  <si>
    <t>Vergoedingen voor huurlasten (onderhoud) - huurders woningen</t>
  </si>
  <si>
    <t xml:space="preserve">Vergoedingen voor huurlasten (leveringen  van elektriciteit, aardgas, stookolie, water en andere energie (huurlasten) - huurders woningen </t>
  </si>
  <si>
    <t>Vergoeding voor onderhoud en herstel ten laste van de huurders</t>
  </si>
  <si>
    <t>Vergoedingen voor overige diensten en goederen ten laste van de huurders</t>
  </si>
  <si>
    <t>Voorschot huurlasten</t>
  </si>
  <si>
    <t>4370 - Elk Zijn Dak</t>
  </si>
  <si>
    <t>SHMnr</t>
  </si>
  <si>
    <t>r400000</t>
  </si>
  <si>
    <t>r400004</t>
  </si>
  <si>
    <t>r400005</t>
  </si>
  <si>
    <t>r400006</t>
  </si>
  <si>
    <t>r400007</t>
  </si>
  <si>
    <t>r407000</t>
  </si>
  <si>
    <t>r407010</t>
  </si>
  <si>
    <t>r7000</t>
  </si>
  <si>
    <t>r7005</t>
  </si>
  <si>
    <t>r7010</t>
  </si>
  <si>
    <t>r7011</t>
  </si>
  <si>
    <t>r7012</t>
  </si>
  <si>
    <t>r7020</t>
  </si>
  <si>
    <t>r7021</t>
  </si>
  <si>
    <t>r7022</t>
  </si>
  <si>
    <t>r70230</t>
  </si>
  <si>
    <t>r70240</t>
  </si>
  <si>
    <t>r7025</t>
  </si>
  <si>
    <t>r7027</t>
  </si>
  <si>
    <t>r70280</t>
  </si>
  <si>
    <t>r70281</t>
  </si>
  <si>
    <t>r70282</t>
  </si>
  <si>
    <t>r7029</t>
  </si>
  <si>
    <t xml:space="preserve">Huur </t>
  </si>
  <si>
    <t>r7032</t>
  </si>
  <si>
    <t>r7039</t>
  </si>
  <si>
    <t>r7040</t>
  </si>
  <si>
    <t>r7041</t>
  </si>
  <si>
    <t>r7042</t>
  </si>
  <si>
    <t>r7043</t>
  </si>
  <si>
    <t>r7044</t>
  </si>
  <si>
    <t>r7045</t>
  </si>
  <si>
    <t>r7046</t>
  </si>
  <si>
    <t>r7047</t>
  </si>
  <si>
    <t>r7048</t>
  </si>
  <si>
    <t>r7049</t>
  </si>
  <si>
    <t>r7050</t>
  </si>
  <si>
    <t>r7051</t>
  </si>
  <si>
    <t>r7052</t>
  </si>
  <si>
    <t>r7053</t>
  </si>
  <si>
    <t>r7059</t>
  </si>
  <si>
    <t>r70700</t>
  </si>
  <si>
    <t>r70701</t>
  </si>
  <si>
    <t>r70702</t>
  </si>
  <si>
    <t>r74701</t>
  </si>
  <si>
    <t>Huurlasten en vergoedingen</t>
  </si>
  <si>
    <t>Procentuele huurdersachterstal</t>
  </si>
  <si>
    <t>Achterstand in absolute cijfers</t>
  </si>
  <si>
    <t>Niet-recupeerbare achterstand (dubieuze debiteuren)</t>
  </si>
  <si>
    <t>Huurachterstal - nominaal bedrag</t>
  </si>
  <si>
    <t>Totale huuromzet = Huur + Huurlasten en vergoedingen</t>
  </si>
  <si>
    <t>Totale huuromzet</t>
  </si>
  <si>
    <t>Dubieuze debiteuren huurders = niet-recupereerbare en dubieuze huurachterstal</t>
  </si>
  <si>
    <t xml:space="preserve">Totale huuromzet </t>
  </si>
  <si>
    <t>Naam + erkenningsnummer SHM</t>
  </si>
  <si>
    <t>Sector</t>
  </si>
  <si>
    <t>Procentuele huurdersachterstal nominaal</t>
  </si>
  <si>
    <t>Procentuele huurdersachterstal dubieus</t>
  </si>
  <si>
    <t>Evolutie t.o.v. vorige boekjaar</t>
  </si>
  <si>
    <t>Evolutie t.o.v. boekjaar 2010</t>
  </si>
  <si>
    <t>Waardeverm. op handelsvord. op ten hoogste één jaar</t>
  </si>
  <si>
    <t xml:space="preserve">Minderwaarden op realisatie van handelsvorderingen </t>
  </si>
  <si>
    <t>Meerwaarden op de realisatie van handelsvorderingen</t>
  </si>
  <si>
    <t>r6340</t>
  </si>
  <si>
    <t>r6341</t>
  </si>
  <si>
    <t>r6420</t>
  </si>
  <si>
    <t>r7420</t>
  </si>
  <si>
    <t>Geboekte waardeverminderingen op handelsvorderingen, gerealiseerde minder- en meerwaarden op handelsvorderingen</t>
  </si>
  <si>
    <t>Totaal</t>
  </si>
  <si>
    <t>Geboekte waardeverminderingen, minder- en meerwaarden op handelsvorderingen</t>
  </si>
  <si>
    <t>Procentuele geboekte waardeverminderingen, minder- en meerwaarden op handelsvorderingen</t>
  </si>
  <si>
    <t>Sectortotaal</t>
  </si>
  <si>
    <t>3413 - Vitare (actief als huurmaatschappij vanaf boekjaar 2014)</t>
  </si>
  <si>
    <t>4110 - De Goede Werkmanswoning (fusie met SHM 4150 vanaf boekjaar 2011)</t>
  </si>
  <si>
    <t>4180 - Scheldevallei (fusie met SHM 4150 vanaf boekjaar 2011)</t>
  </si>
  <si>
    <t>4370 - Elk Zijn Dak (fusie met SHM 4090 vanaf boekjaar 2012)</t>
  </si>
  <si>
    <t>Huurachterstallen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</si>
</sst>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0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5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10" fontId="2" fillId="0" borderId="6" xfId="0" applyNumberFormat="1" applyFont="1" applyFill="1" applyBorder="1" applyAlignment="1">
      <alignment horizontal="center" vertical="center" wrapText="1"/>
    </xf>
    <xf numFmtId="10" fontId="2" fillId="0" borderId="7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8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vertical="top" wrapText="1"/>
    </xf>
    <xf numFmtId="0" fontId="1" fillId="0" borderId="20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21" xfId="0" applyNumberFormat="1" applyFont="1" applyBorder="1" applyAlignment="1">
      <alignment horizontal="left" wrapText="1"/>
    </xf>
    <xf numFmtId="0" fontId="8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4" fontId="4" fillId="0" borderId="0" xfId="0" applyNumberFormat="1" applyFont="1"/>
    <xf numFmtId="4" fontId="0" fillId="0" borderId="0" xfId="0" applyNumberFormat="1" applyBorder="1"/>
    <xf numFmtId="4" fontId="4" fillId="0" borderId="0" xfId="0" applyNumberFormat="1" applyFont="1" applyBorder="1"/>
    <xf numFmtId="4" fontId="0" fillId="3" borderId="0" xfId="0" applyNumberFormat="1" applyFill="1" applyBorder="1"/>
    <xf numFmtId="0" fontId="5" fillId="0" borderId="0" xfId="0" applyFont="1" applyAlignment="1">
      <alignment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2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 vertical="center" wrapText="1"/>
    </xf>
    <xf numFmtId="4" fontId="10" fillId="0" borderId="11" xfId="1" applyNumberFormat="1" applyFont="1" applyFill="1" applyBorder="1" applyAlignment="1">
      <alignment horizontal="right" wrapText="1"/>
    </xf>
    <xf numFmtId="4" fontId="10" fillId="0" borderId="11" xfId="2" applyNumberFormat="1" applyFont="1" applyFill="1" applyBorder="1" applyAlignment="1">
      <alignment horizontal="right" wrapText="1"/>
    </xf>
    <xf numFmtId="10" fontId="0" fillId="6" borderId="11" xfId="0" applyNumberFormat="1" applyFill="1" applyBorder="1"/>
    <xf numFmtId="4" fontId="0" fillId="8" borderId="11" xfId="0" applyNumberFormat="1" applyFill="1" applyBorder="1"/>
    <xf numFmtId="0" fontId="10" fillId="4" borderId="8" xfId="1" applyFont="1" applyFill="1" applyBorder="1" applyAlignment="1">
      <alignment horizontal="center"/>
    </xf>
    <xf numFmtId="4" fontId="10" fillId="0" borderId="9" xfId="1" applyNumberFormat="1" applyFont="1" applyFill="1" applyBorder="1" applyAlignment="1">
      <alignment horizontal="right" wrapText="1"/>
    </xf>
    <xf numFmtId="0" fontId="10" fillId="4" borderId="8" xfId="2" applyFont="1" applyFill="1" applyBorder="1" applyAlignment="1">
      <alignment horizontal="center"/>
    </xf>
    <xf numFmtId="4" fontId="10" fillId="0" borderId="9" xfId="2" applyNumberFormat="1" applyFont="1" applyFill="1" applyBorder="1" applyAlignment="1">
      <alignment horizontal="right" wrapText="1"/>
    </xf>
    <xf numFmtId="0" fontId="11" fillId="5" borderId="8" xfId="3" applyFont="1" applyFill="1" applyBorder="1" applyAlignment="1">
      <alignment horizontal="center"/>
    </xf>
    <xf numFmtId="10" fontId="0" fillId="6" borderId="9" xfId="0" applyNumberFormat="1" applyFill="1" applyBorder="1"/>
    <xf numFmtId="0" fontId="9" fillId="7" borderId="8" xfId="3" applyFont="1" applyFill="1" applyBorder="1" applyAlignment="1">
      <alignment horizontal="center"/>
    </xf>
    <xf numFmtId="4" fontId="0" fillId="8" borderId="9" xfId="0" applyNumberFormat="1" applyFill="1" applyBorder="1"/>
    <xf numFmtId="4" fontId="0" fillId="9" borderId="15" xfId="0" applyNumberFormat="1" applyFill="1" applyBorder="1"/>
    <xf numFmtId="4" fontId="0" fillId="9" borderId="13" xfId="0" applyNumberFormat="1" applyFill="1" applyBorder="1"/>
    <xf numFmtId="0" fontId="10" fillId="10" borderId="4" xfId="1" applyFont="1" applyFill="1" applyBorder="1" applyAlignment="1">
      <alignment horizontal="center"/>
    </xf>
    <xf numFmtId="0" fontId="10" fillId="11" borderId="7" xfId="1" applyFont="1" applyFill="1" applyBorder="1" applyAlignment="1">
      <alignment horizontal="right" wrapText="1"/>
    </xf>
    <xf numFmtId="0" fontId="10" fillId="11" borderId="5" xfId="1" applyFont="1" applyFill="1" applyBorder="1" applyAlignment="1">
      <alignment horizontal="right" wrapText="1"/>
    </xf>
    <xf numFmtId="0" fontId="0" fillId="0" borderId="0" xfId="0" applyAlignment="1">
      <alignment horizontal="left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8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top" wrapText="1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0" fontId="1" fillId="0" borderId="0" xfId="0" applyNumberFormat="1" applyFont="1" applyFill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10" fontId="1" fillId="0" borderId="0" xfId="0" applyNumberFormat="1" applyFont="1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/>
    <xf numFmtId="4" fontId="9" fillId="0" borderId="11" xfId="3" applyNumberFormat="1" applyFont="1" applyFill="1" applyBorder="1" applyAlignment="1">
      <alignment horizontal="right" wrapText="1"/>
    </xf>
    <xf numFmtId="4" fontId="9" fillId="0" borderId="9" xfId="3" applyNumberFormat="1" applyFont="1" applyFill="1" applyBorder="1" applyAlignment="1">
      <alignment horizontal="right" wrapText="1"/>
    </xf>
    <xf numFmtId="0" fontId="11" fillId="3" borderId="8" xfId="3" applyFont="1" applyFill="1" applyBorder="1" applyAlignment="1">
      <alignment horizontal="center"/>
    </xf>
    <xf numFmtId="4" fontId="0" fillId="0" borderId="11" xfId="0" applyNumberFormat="1" applyFill="1" applyBorder="1"/>
    <xf numFmtId="4" fontId="0" fillId="0" borderId="9" xfId="0" applyNumberFormat="1" applyFill="1" applyBorder="1"/>
    <xf numFmtId="0" fontId="11" fillId="3" borderId="8" xfId="3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top" wrapText="1"/>
    </xf>
    <xf numFmtId="0" fontId="9" fillId="3" borderId="12" xfId="3" applyFont="1" applyFill="1" applyBorder="1" applyAlignment="1">
      <alignment horizontal="center" wrapText="1" shrinkToFit="1"/>
    </xf>
    <xf numFmtId="0" fontId="0" fillId="0" borderId="0" xfId="0" applyFont="1" applyFill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10" fontId="0" fillId="0" borderId="23" xfId="0" applyNumberForma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center" vertical="center"/>
    </xf>
    <xf numFmtId="10" fontId="0" fillId="0" borderId="9" xfId="0" applyNumberFormat="1" applyFill="1" applyBorder="1" applyAlignment="1">
      <alignment horizontal="center" vertical="center"/>
    </xf>
    <xf numFmtId="10" fontId="0" fillId="0" borderId="31" xfId="0" applyNumberForma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/>
    </xf>
    <xf numFmtId="10" fontId="0" fillId="0" borderId="8" xfId="0" applyNumberFormat="1" applyFont="1" applyFill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/>
    </xf>
    <xf numFmtId="10" fontId="0" fillId="0" borderId="8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2" borderId="27" xfId="3" applyFont="1" applyFill="1" applyBorder="1" applyAlignment="1">
      <alignment horizontal="center" vertical="center" wrapText="1"/>
    </xf>
    <xf numFmtId="0" fontId="9" fillId="2" borderId="28" xfId="3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vertical="center" wrapText="1"/>
    </xf>
    <xf numFmtId="0" fontId="10" fillId="4" borderId="4" xfId="4" applyFont="1" applyFill="1" applyBorder="1" applyAlignment="1">
      <alignment horizontal="center"/>
    </xf>
    <xf numFmtId="0" fontId="10" fillId="4" borderId="8" xfId="4" applyFont="1" applyFill="1" applyBorder="1" applyAlignment="1">
      <alignment horizontal="center"/>
    </xf>
    <xf numFmtId="0" fontId="10" fillId="4" borderId="12" xfId="5" applyFont="1" applyFill="1" applyBorder="1" applyAlignment="1">
      <alignment horizontal="center"/>
    </xf>
    <xf numFmtId="0" fontId="0" fillId="11" borderId="21" xfId="0" applyFill="1" applyBorder="1" applyAlignment="1">
      <alignment horizontal="center" vertical="center" wrapText="1"/>
    </xf>
    <xf numFmtId="4" fontId="10" fillId="0" borderId="7" xfId="4" applyNumberFormat="1" applyFont="1" applyFill="1" applyBorder="1" applyAlignment="1">
      <alignment horizontal="right" wrapText="1"/>
    </xf>
    <xf numFmtId="4" fontId="10" fillId="0" borderId="5" xfId="4" applyNumberFormat="1" applyFont="1" applyFill="1" applyBorder="1" applyAlignment="1">
      <alignment horizontal="right" wrapText="1"/>
    </xf>
    <xf numFmtId="4" fontId="10" fillId="0" borderId="11" xfId="4" applyNumberFormat="1" applyFont="1" applyFill="1" applyBorder="1" applyAlignment="1">
      <alignment horizontal="right" wrapText="1"/>
    </xf>
    <xf numFmtId="4" fontId="10" fillId="0" borderId="9" xfId="4" applyNumberFormat="1" applyFont="1" applyFill="1" applyBorder="1" applyAlignment="1">
      <alignment horizontal="right" wrapText="1"/>
    </xf>
    <xf numFmtId="4" fontId="0" fillId="0" borderId="0" xfId="0" applyNumberFormat="1"/>
    <xf numFmtId="4" fontId="10" fillId="0" borderId="23" xfId="5" applyNumberFormat="1" applyFont="1" applyFill="1" applyBorder="1" applyAlignment="1">
      <alignment horizontal="right" wrapText="1"/>
    </xf>
    <xf numFmtId="4" fontId="10" fillId="0" borderId="31" xfId="5" applyNumberFormat="1" applyFont="1" applyFill="1" applyBorder="1" applyAlignment="1">
      <alignment horizontal="right" wrapText="1"/>
    </xf>
    <xf numFmtId="0" fontId="10" fillId="12" borderId="18" xfId="5" applyFont="1" applyFill="1" applyBorder="1" applyAlignment="1">
      <alignment horizontal="center"/>
    </xf>
    <xf numFmtId="0" fontId="0" fillId="0" borderId="28" xfId="0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16" fillId="0" borderId="8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9" borderId="12" xfId="0" applyNumberFormat="1" applyFill="1" applyBorder="1" applyAlignment="1">
      <alignment horizontal="center" vertical="center"/>
    </xf>
    <xf numFmtId="4" fontId="0" fillId="9" borderId="15" xfId="0" applyNumberFormat="1" applyFill="1" applyBorder="1" applyAlignment="1">
      <alignment horizontal="center" vertical="center"/>
    </xf>
    <xf numFmtId="4" fontId="0" fillId="9" borderId="13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39" xfId="0" applyFill="1" applyBorder="1" applyAlignment="1" applyProtection="1">
      <alignment horizontal="left" vertical="top" wrapText="1"/>
    </xf>
    <xf numFmtId="4" fontId="0" fillId="0" borderId="11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center" vertical="center" wrapText="1"/>
    </xf>
    <xf numFmtId="4" fontId="0" fillId="0" borderId="7" xfId="0" applyNumberFormat="1" applyFill="1" applyBorder="1" applyAlignment="1" applyProtection="1">
      <alignment horizontal="center" vertical="center" wrapText="1"/>
    </xf>
    <xf numFmtId="4" fontId="0" fillId="0" borderId="5" xfId="0" applyNumberFormat="1" applyFill="1" applyBorder="1" applyAlignment="1" applyProtection="1">
      <alignment horizontal="center" vertical="center" wrapText="1"/>
    </xf>
    <xf numFmtId="4" fontId="0" fillId="0" borderId="8" xfId="0" applyNumberFormat="1" applyFill="1" applyBorder="1" applyAlignment="1" applyProtection="1">
      <alignment horizontal="center" vertical="center" wrapText="1"/>
    </xf>
    <xf numFmtId="4" fontId="0" fillId="0" borderId="9" xfId="0" applyNumberFormat="1" applyFill="1" applyBorder="1" applyAlignment="1" applyProtection="1">
      <alignment horizontal="center" vertical="center" wrapText="1"/>
    </xf>
    <xf numFmtId="4" fontId="0" fillId="9" borderId="12" xfId="0" applyNumberFormat="1" applyFill="1" applyBorder="1" applyAlignment="1">
      <alignment horizontal="center"/>
    </xf>
    <xf numFmtId="4" fontId="0" fillId="9" borderId="15" xfId="0" applyNumberFormat="1" applyFill="1" applyBorder="1" applyAlignment="1">
      <alignment horizontal="center"/>
    </xf>
    <xf numFmtId="4" fontId="0" fillId="9" borderId="13" xfId="0" applyNumberFormat="1" applyFill="1" applyBorder="1" applyAlignment="1">
      <alignment horizontal="center"/>
    </xf>
    <xf numFmtId="10" fontId="14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 wrapText="1"/>
    </xf>
    <xf numFmtId="4" fontId="9" fillId="0" borderId="7" xfId="3" applyNumberFormat="1" applyFont="1" applyFill="1" applyBorder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center" vertical="center" wrapText="1"/>
    </xf>
    <xf numFmtId="10" fontId="14" fillId="0" borderId="9" xfId="0" applyNumberFormat="1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/>
    </xf>
    <xf numFmtId="0" fontId="9" fillId="2" borderId="43" xfId="3" applyFont="1" applyFill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/>
    </xf>
    <xf numFmtId="10" fontId="0" fillId="0" borderId="43" xfId="0" applyNumberFormat="1" applyFont="1" applyFill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/>
    </xf>
    <xf numFmtId="0" fontId="0" fillId="2" borderId="5" xfId="0" applyFill="1" applyBorder="1"/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10" fontId="0" fillId="0" borderId="31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4" fontId="0" fillId="3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ill="1"/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0" fillId="3" borderId="0" xfId="0" applyNumberFormat="1" applyFill="1"/>
    <xf numFmtId="4" fontId="0" fillId="3" borderId="0" xfId="0" applyNumberForma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0" fillId="0" borderId="46" xfId="0" applyFill="1" applyBorder="1" applyAlignment="1" applyProtection="1">
      <alignment horizontal="left" vertical="top" wrapText="1"/>
    </xf>
    <xf numFmtId="0" fontId="0" fillId="0" borderId="45" xfId="0" applyFill="1" applyBorder="1" applyAlignment="1" applyProtection="1">
      <alignment horizontal="left" vertical="top" wrapText="1"/>
    </xf>
    <xf numFmtId="0" fontId="0" fillId="11" borderId="33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left"/>
    </xf>
    <xf numFmtId="0" fontId="0" fillId="11" borderId="36" xfId="0" applyFill="1" applyBorder="1" applyAlignment="1">
      <alignment horizontal="left"/>
    </xf>
    <xf numFmtId="0" fontId="0" fillId="11" borderId="44" xfId="0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</cellXfs>
  <cellStyles count="6">
    <cellStyle name="Standaard" xfId="0" builtinId="0"/>
    <cellStyle name="Standaard_2009" xfId="1"/>
    <cellStyle name="Standaard_2010" xfId="2"/>
    <cellStyle name="Standaard_alle jaren " xfId="3"/>
    <cellStyle name="Standaard_kosten_2" xfId="4"/>
    <cellStyle name="Standaard_opbrengsten_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9"/>
  <sheetViews>
    <sheetView workbookViewId="0">
      <selection activeCell="CN18" sqref="CN18"/>
    </sheetView>
  </sheetViews>
  <sheetFormatPr defaultColWidth="15.7109375" defaultRowHeight="15" x14ac:dyDescent="0.25"/>
  <cols>
    <col min="1" max="16384" width="15.7109375" style="1"/>
  </cols>
  <sheetData>
    <row r="1" spans="1:92" ht="90.75" thickBot="1" x14ac:dyDescent="0.3"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3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3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3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4" t="s">
        <v>89</v>
      </c>
    </row>
    <row r="2" spans="1:92" s="10" customFormat="1" x14ac:dyDescent="0.25">
      <c r="A2" s="5" t="s">
        <v>90</v>
      </c>
      <c r="B2" s="6"/>
      <c r="C2" s="7">
        <v>3.5108082405066271E-2</v>
      </c>
      <c r="D2" s="8">
        <v>3.0717060383662835E-2</v>
      </c>
      <c r="E2" s="8">
        <v>2.6628477621349098E-2</v>
      </c>
      <c r="F2" s="8">
        <v>4.8226754530536322E-3</v>
      </c>
      <c r="G2" s="8">
        <v>2.6241880866885274E-2</v>
      </c>
      <c r="H2" s="8">
        <v>6.0677424999840768E-3</v>
      </c>
      <c r="I2" s="8">
        <v>1.1612387805950119E-2</v>
      </c>
      <c r="J2" s="8">
        <v>3.9375534778868853E-3</v>
      </c>
      <c r="K2" s="8">
        <v>3.6376731339115002E-2</v>
      </c>
      <c r="L2" s="8">
        <v>1.2708009021492949E-2</v>
      </c>
      <c r="M2" s="8">
        <v>2.0720420218393074E-2</v>
      </c>
      <c r="N2" s="8">
        <v>9.6603492638992448E-3</v>
      </c>
      <c r="O2" s="8">
        <v>8.461515365777458E-3</v>
      </c>
      <c r="P2" s="8">
        <v>1.4225906778286028E-2</v>
      </c>
      <c r="Q2" s="8">
        <v>3.1735270473981191E-2</v>
      </c>
      <c r="R2" s="8">
        <v>9.060548531863704E-3</v>
      </c>
      <c r="S2" s="8">
        <v>1.155286816007214E-2</v>
      </c>
      <c r="T2" s="8">
        <v>1.1733002896991283E-2</v>
      </c>
      <c r="U2" s="8">
        <v>1.6622784750500677E-2</v>
      </c>
      <c r="V2" s="8">
        <v>1.0394696477222829E-2</v>
      </c>
      <c r="W2" s="8">
        <v>1.6674639153489174E-2</v>
      </c>
      <c r="X2" s="8">
        <v>2.3072120597598462E-2</v>
      </c>
      <c r="Y2" s="8">
        <v>2.5605809683443927E-2</v>
      </c>
      <c r="Z2" s="8">
        <v>1.1957578531451848E-2</v>
      </c>
      <c r="AA2" s="8">
        <v>2.4581612586503709E-2</v>
      </c>
      <c r="AB2" s="8">
        <v>2.3631863603532224E-2</v>
      </c>
      <c r="AC2" s="8">
        <v>1.5866588889085261E-2</v>
      </c>
      <c r="AD2" s="8">
        <v>1.5959698439329657E-2</v>
      </c>
      <c r="AE2" s="8">
        <v>1.055683531963225E-2</v>
      </c>
      <c r="AF2" s="8">
        <v>4.211656731002611E-2</v>
      </c>
      <c r="AG2" s="8">
        <v>3.3330276657945079E-2</v>
      </c>
      <c r="AH2" s="8">
        <v>5.0240179189654052E-2</v>
      </c>
      <c r="AI2" s="8">
        <v>4.6655708573666584E-2</v>
      </c>
      <c r="AJ2" s="8">
        <v>2.9097548957291483E-2</v>
      </c>
      <c r="AK2" s="8">
        <v>1.4122528423434828E-2</v>
      </c>
      <c r="AL2" s="8">
        <v>1.9973306001874306E-2</v>
      </c>
      <c r="AM2" s="8">
        <v>2.3209929836676337E-2</v>
      </c>
      <c r="AN2" s="8">
        <v>3.3452951149074983E-2</v>
      </c>
      <c r="AO2" s="8">
        <v>1.3069457247001195E-2</v>
      </c>
      <c r="AP2" s="8">
        <v>1.9770875925600846E-2</v>
      </c>
      <c r="AQ2" s="8">
        <v>1.3436298267381557E-2</v>
      </c>
      <c r="AR2" s="8">
        <v>5.3099902807549781E-2</v>
      </c>
      <c r="AS2" s="8">
        <v>3.0531350725327075E-2</v>
      </c>
      <c r="AT2" s="8">
        <v>7.5694613595419869E-3</v>
      </c>
      <c r="AU2" s="8">
        <v>7.8685846290793785E-3</v>
      </c>
      <c r="AV2" s="8">
        <v>4.9941977624189317E-2</v>
      </c>
      <c r="AW2" s="8">
        <v>4.8871875851904993E-2</v>
      </c>
      <c r="AX2" s="8">
        <v>2.7056060091736021E-2</v>
      </c>
      <c r="AY2" s="8">
        <v>5.0242863154795918E-2</v>
      </c>
      <c r="AZ2" s="8">
        <v>6.5837395480634275E-2</v>
      </c>
      <c r="BA2" s="8">
        <v>1.647108889773281E-2</v>
      </c>
      <c r="BB2" s="8">
        <v>1.7432063958531745E-2</v>
      </c>
      <c r="BC2" s="8" t="e">
        <v>#DIV/0!</v>
      </c>
      <c r="BD2" s="8">
        <v>4.4867439641602558E-2</v>
      </c>
      <c r="BE2" s="8">
        <v>1.8618537888271815E-2</v>
      </c>
      <c r="BF2" s="8">
        <v>4.7582497635279917E-3</v>
      </c>
      <c r="BG2" s="8">
        <v>1.7449119827038673E-2</v>
      </c>
      <c r="BH2" s="8">
        <v>2.5978234633998207E-2</v>
      </c>
      <c r="BI2" s="8">
        <v>1.9869589650976054E-2</v>
      </c>
      <c r="BJ2" s="8">
        <v>9.0770329116865497E-3</v>
      </c>
      <c r="BK2" s="8">
        <v>1.0427486689710927E-2</v>
      </c>
      <c r="BL2" s="8">
        <v>2.2719131034433356E-2</v>
      </c>
      <c r="BM2" s="8">
        <v>3.6309794137500621E-2</v>
      </c>
      <c r="BN2" s="8">
        <v>5.8110244901343158E-2</v>
      </c>
      <c r="BO2" s="8">
        <v>1.2404380971948683E-2</v>
      </c>
      <c r="BP2" s="8">
        <v>1.3132451008876896E-2</v>
      </c>
      <c r="BQ2" s="8">
        <v>2.5558360213758163E-2</v>
      </c>
      <c r="BR2" s="8">
        <v>2.751701746048291E-2</v>
      </c>
      <c r="BS2" s="8">
        <v>6.1933779842062086E-3</v>
      </c>
      <c r="BT2" s="8">
        <v>2.7762282987747258E-2</v>
      </c>
      <c r="BU2" s="8">
        <v>3.6008644983735988E-2</v>
      </c>
      <c r="BV2" s="8">
        <v>2.6193289876764361E-2</v>
      </c>
      <c r="BW2" s="8">
        <v>0.12788909639407936</v>
      </c>
      <c r="BX2" s="8">
        <v>1.9775656565731471E-2</v>
      </c>
      <c r="BY2" s="8">
        <v>2.1130406419345472E-2</v>
      </c>
      <c r="BZ2" s="8">
        <v>1.0059700092045997E-2</v>
      </c>
      <c r="CA2" s="8">
        <v>1.3357461028304729E-2</v>
      </c>
      <c r="CB2" s="8">
        <v>2.4240215891397812E-2</v>
      </c>
      <c r="CC2" s="8">
        <v>4.3689042524614309E-3</v>
      </c>
      <c r="CD2" s="8">
        <v>2.4788697812610762E-2</v>
      </c>
      <c r="CE2" s="8">
        <v>1.36726513910911E-2</v>
      </c>
      <c r="CF2" s="8">
        <v>5.7944453335574291E-2</v>
      </c>
      <c r="CG2" s="8">
        <v>3.246517401909961E-2</v>
      </c>
      <c r="CH2" s="8">
        <v>1.4226731811943822E-2</v>
      </c>
      <c r="CI2" s="8">
        <v>1.7067369829761769E-2</v>
      </c>
      <c r="CJ2" s="8">
        <v>2.4622171541220841E-2</v>
      </c>
      <c r="CK2" s="8">
        <v>5.3987110485683E-3</v>
      </c>
      <c r="CL2" s="8">
        <v>2.8248035736305636E-2</v>
      </c>
      <c r="CM2" s="8">
        <v>2.4975453196472736E-2</v>
      </c>
      <c r="CN2" s="9">
        <v>4.1218155784018317E-3</v>
      </c>
    </row>
    <row r="3" spans="1:92" s="82" customFormat="1" ht="45" x14ac:dyDescent="0.25">
      <c r="A3" s="78" t="s">
        <v>91</v>
      </c>
      <c r="B3" s="83" t="s">
        <v>170</v>
      </c>
      <c r="C3" s="79">
        <v>791691.21</v>
      </c>
      <c r="D3" s="80">
        <v>236284.33000000002</v>
      </c>
      <c r="E3" s="80">
        <v>111425.8</v>
      </c>
      <c r="F3" s="80">
        <v>11558.55</v>
      </c>
      <c r="G3" s="80">
        <v>1761467.11</v>
      </c>
      <c r="H3" s="80">
        <v>30169.32</v>
      </c>
      <c r="I3" s="80">
        <v>75832.06</v>
      </c>
      <c r="J3" s="80">
        <v>18918.150000000001</v>
      </c>
      <c r="K3" s="80">
        <v>102132.83</v>
      </c>
      <c r="L3" s="80">
        <v>46341.51</v>
      </c>
      <c r="M3" s="80">
        <v>227024.91999999998</v>
      </c>
      <c r="N3" s="80">
        <v>35426.239999999998</v>
      </c>
      <c r="O3" s="80">
        <v>14849.12</v>
      </c>
      <c r="P3" s="80">
        <v>58281.62</v>
      </c>
      <c r="Q3" s="80">
        <v>119403.72</v>
      </c>
      <c r="R3" s="80">
        <v>16229.25</v>
      </c>
      <c r="S3" s="80">
        <v>90880.270000000019</v>
      </c>
      <c r="T3" s="80">
        <v>93823.4</v>
      </c>
      <c r="U3" s="80">
        <v>83395.41</v>
      </c>
      <c r="V3" s="80">
        <v>46583.03</v>
      </c>
      <c r="W3" s="80">
        <v>47709.73</v>
      </c>
      <c r="X3" s="80">
        <v>64698.3</v>
      </c>
      <c r="Y3" s="80">
        <v>318415.2</v>
      </c>
      <c r="Z3" s="80">
        <v>35860.229999999996</v>
      </c>
      <c r="AA3" s="80">
        <v>209911.93</v>
      </c>
      <c r="AB3" s="80">
        <v>173528.31999999998</v>
      </c>
      <c r="AC3" s="80">
        <v>47114.64</v>
      </c>
      <c r="AD3" s="80">
        <v>24541.660000000003</v>
      </c>
      <c r="AE3" s="80">
        <v>152506.19999999998</v>
      </c>
      <c r="AF3" s="80">
        <v>92515.739999999991</v>
      </c>
      <c r="AG3" s="80">
        <v>285091.18</v>
      </c>
      <c r="AH3" s="80">
        <v>91050.329999999987</v>
      </c>
      <c r="AI3" s="80">
        <v>335173.73</v>
      </c>
      <c r="AJ3" s="80">
        <v>81710.94</v>
      </c>
      <c r="AK3" s="80">
        <v>113983.03</v>
      </c>
      <c r="AL3" s="80">
        <v>241664.15</v>
      </c>
      <c r="AM3" s="80">
        <v>37903.5</v>
      </c>
      <c r="AN3" s="80">
        <v>199898.69</v>
      </c>
      <c r="AO3" s="80">
        <v>12170.77</v>
      </c>
      <c r="AP3" s="80">
        <v>98039.59</v>
      </c>
      <c r="AQ3" s="80">
        <v>20596.030000000002</v>
      </c>
      <c r="AR3" s="80">
        <v>75062.98</v>
      </c>
      <c r="AS3" s="80">
        <v>140019.87</v>
      </c>
      <c r="AT3" s="80">
        <v>15080.349999999999</v>
      </c>
      <c r="AU3" s="80">
        <v>23443.120000000003</v>
      </c>
      <c r="AV3" s="80">
        <v>200658.77000000002</v>
      </c>
      <c r="AW3" s="80">
        <v>366529.75</v>
      </c>
      <c r="AX3" s="80">
        <v>141148.85999999999</v>
      </c>
      <c r="AY3" s="80">
        <v>771884.8</v>
      </c>
      <c r="AZ3" s="80">
        <v>117751.12</v>
      </c>
      <c r="BA3" s="80">
        <v>118010.73000000001</v>
      </c>
      <c r="BB3" s="80">
        <v>86746.34</v>
      </c>
      <c r="BC3" s="80">
        <v>0</v>
      </c>
      <c r="BD3" s="80">
        <v>207008.13</v>
      </c>
      <c r="BE3" s="80">
        <v>47223.67</v>
      </c>
      <c r="BF3" s="80">
        <v>23700.75</v>
      </c>
      <c r="BG3" s="80">
        <v>51863.68</v>
      </c>
      <c r="BH3" s="80">
        <v>80617.73</v>
      </c>
      <c r="BI3" s="80">
        <v>143319.79999999999</v>
      </c>
      <c r="BJ3" s="80">
        <v>57395.81</v>
      </c>
      <c r="BK3" s="80">
        <v>21132.3</v>
      </c>
      <c r="BL3" s="80">
        <v>142585.29</v>
      </c>
      <c r="BM3" s="80">
        <v>220130.49</v>
      </c>
      <c r="BN3" s="80">
        <v>1881588.7799999998</v>
      </c>
      <c r="BO3" s="80">
        <v>233702.82</v>
      </c>
      <c r="BP3" s="80">
        <v>69643.8</v>
      </c>
      <c r="BQ3" s="80">
        <v>187553.69</v>
      </c>
      <c r="BR3" s="80">
        <v>141047.70000000001</v>
      </c>
      <c r="BS3" s="80">
        <v>13171.89</v>
      </c>
      <c r="BT3" s="80">
        <v>69330.5</v>
      </c>
      <c r="BU3" s="80">
        <v>53188.429999999993</v>
      </c>
      <c r="BV3" s="80">
        <v>111810.66</v>
      </c>
      <c r="BW3" s="80">
        <v>295570.15999999997</v>
      </c>
      <c r="BX3" s="80">
        <v>70936.100000000006</v>
      </c>
      <c r="BY3" s="80">
        <v>56303.91</v>
      </c>
      <c r="BZ3" s="80">
        <v>58874.7</v>
      </c>
      <c r="CA3" s="80">
        <v>51981.450000000004</v>
      </c>
      <c r="CB3" s="80">
        <v>75768.569999999992</v>
      </c>
      <c r="CC3" s="80">
        <v>11604.63</v>
      </c>
      <c r="CD3" s="80">
        <v>76180.2</v>
      </c>
      <c r="CE3" s="80">
        <v>162762.82999999999</v>
      </c>
      <c r="CF3" s="80">
        <v>389911.32999999996</v>
      </c>
      <c r="CG3" s="80">
        <v>442860.51</v>
      </c>
      <c r="CH3" s="80">
        <v>77199.37</v>
      </c>
      <c r="CI3" s="80">
        <v>102200.14</v>
      </c>
      <c r="CJ3" s="80">
        <v>278502.07</v>
      </c>
      <c r="CK3" s="80">
        <v>40767.710000000006</v>
      </c>
      <c r="CL3" s="80">
        <v>156980.65</v>
      </c>
      <c r="CM3" s="80">
        <v>87896.3</v>
      </c>
      <c r="CN3" s="81">
        <v>6847.1100000000006</v>
      </c>
    </row>
    <row r="4" spans="1:92" x14ac:dyDescent="0.25">
      <c r="A4" s="15">
        <v>4000</v>
      </c>
      <c r="B4" s="16" t="s">
        <v>92</v>
      </c>
      <c r="C4" s="17">
        <v>0</v>
      </c>
      <c r="D4" s="18">
        <v>76995.199999999997</v>
      </c>
      <c r="E4" s="18">
        <v>38784.949999999997</v>
      </c>
      <c r="F4" s="18">
        <v>8221.2099999999991</v>
      </c>
      <c r="G4" s="18">
        <v>931491.81</v>
      </c>
      <c r="H4" s="18">
        <v>22180.09</v>
      </c>
      <c r="I4" s="18">
        <v>75832.06</v>
      </c>
      <c r="J4" s="18">
        <v>13883.7</v>
      </c>
      <c r="K4" s="18">
        <v>20198.05</v>
      </c>
      <c r="L4" s="18">
        <v>41054.57</v>
      </c>
      <c r="M4" s="18">
        <v>80474.399999999994</v>
      </c>
      <c r="N4" s="18">
        <v>35426.239999999998</v>
      </c>
      <c r="O4" s="18">
        <v>3426</v>
      </c>
      <c r="P4" s="18">
        <v>15277.18</v>
      </c>
      <c r="Q4" s="18">
        <v>65068.15</v>
      </c>
      <c r="R4" s="18">
        <v>16229.25</v>
      </c>
      <c r="S4" s="18">
        <v>287821.7</v>
      </c>
      <c r="T4" s="18">
        <v>82667</v>
      </c>
      <c r="U4" s="18">
        <v>54024.73</v>
      </c>
      <c r="V4" s="18">
        <v>34567.64</v>
      </c>
      <c r="W4" s="18">
        <v>32984.660000000003</v>
      </c>
      <c r="X4" s="18">
        <v>22354.51</v>
      </c>
      <c r="Y4" s="18">
        <v>212867.45</v>
      </c>
      <c r="Z4" s="18">
        <v>31923.17</v>
      </c>
      <c r="AA4" s="18">
        <v>200792.16</v>
      </c>
      <c r="AB4" s="18">
        <v>-112000.16</v>
      </c>
      <c r="AC4" s="18">
        <v>46669.85</v>
      </c>
      <c r="AD4" s="18">
        <v>17995.060000000001</v>
      </c>
      <c r="AE4" s="18">
        <v>138922.07999999999</v>
      </c>
      <c r="AF4" s="18">
        <v>51938.14</v>
      </c>
      <c r="AG4" s="18">
        <v>75149.399999999994</v>
      </c>
      <c r="AH4" s="18">
        <v>42803.13</v>
      </c>
      <c r="AI4" s="18">
        <v>49531.16</v>
      </c>
      <c r="AJ4" s="18">
        <v>62671</v>
      </c>
      <c r="AK4" s="18">
        <v>49998.13</v>
      </c>
      <c r="AL4" s="18">
        <v>64542.94</v>
      </c>
      <c r="AM4" s="18">
        <v>27121.58</v>
      </c>
      <c r="AN4" s="18">
        <v>78575.53</v>
      </c>
      <c r="AO4" s="18">
        <v>3908.88</v>
      </c>
      <c r="AP4" s="18">
        <v>48889.81</v>
      </c>
      <c r="AQ4" s="18">
        <v>17702.38</v>
      </c>
      <c r="AR4" s="18">
        <v>24010.98</v>
      </c>
      <c r="AS4" s="18">
        <v>25153.119999999999</v>
      </c>
      <c r="AT4" s="18">
        <v>7885.41</v>
      </c>
      <c r="AU4" s="18">
        <v>19073.95</v>
      </c>
      <c r="AV4" s="18">
        <v>87333.39</v>
      </c>
      <c r="AW4" s="18">
        <v>209640.71</v>
      </c>
      <c r="AX4" s="18">
        <v>85030.59</v>
      </c>
      <c r="AY4" s="18">
        <v>504432.49</v>
      </c>
      <c r="AZ4" s="18">
        <v>50465.120000000003</v>
      </c>
      <c r="BA4" s="18">
        <v>96909.74</v>
      </c>
      <c r="BB4" s="18">
        <v>53083.72</v>
      </c>
      <c r="BC4" s="18">
        <v>0</v>
      </c>
      <c r="BD4" s="18">
        <v>77258.27</v>
      </c>
      <c r="BE4" s="18">
        <v>20377.259999999998</v>
      </c>
      <c r="BF4" s="18">
        <v>22728.639999999999</v>
      </c>
      <c r="BG4" s="18">
        <v>51863.68</v>
      </c>
      <c r="BH4" s="18">
        <v>80617.73</v>
      </c>
      <c r="BI4" s="18">
        <v>143319.79999999999</v>
      </c>
      <c r="BJ4" s="18">
        <v>95343.17</v>
      </c>
      <c r="BK4" s="18">
        <v>12837.38</v>
      </c>
      <c r="BL4" s="18">
        <v>86247.13</v>
      </c>
      <c r="BM4" s="18">
        <v>46738.81</v>
      </c>
      <c r="BN4" s="18">
        <v>603599.85</v>
      </c>
      <c r="BO4" s="18">
        <v>125571.02</v>
      </c>
      <c r="BP4" s="18">
        <v>45562.23</v>
      </c>
      <c r="BQ4" s="18">
        <v>35383.57</v>
      </c>
      <c r="BR4" s="18">
        <v>45585.5</v>
      </c>
      <c r="BS4" s="18">
        <v>6620.23</v>
      </c>
      <c r="BT4" s="18">
        <v>69330.5</v>
      </c>
      <c r="BU4" s="18">
        <v>10971.16</v>
      </c>
      <c r="BV4" s="18">
        <v>106297.28</v>
      </c>
      <c r="BW4" s="18">
        <v>208900.61</v>
      </c>
      <c r="BX4" s="18">
        <v>47703.14</v>
      </c>
      <c r="BY4" s="18">
        <v>29736.11</v>
      </c>
      <c r="BZ4" s="18">
        <v>43123.95</v>
      </c>
      <c r="CA4" s="18">
        <v>51790.8</v>
      </c>
      <c r="CB4" s="18">
        <v>6441.06</v>
      </c>
      <c r="CC4" s="18">
        <v>11604.63</v>
      </c>
      <c r="CD4" s="18">
        <v>18947.36</v>
      </c>
      <c r="CE4" s="18">
        <v>199983.4</v>
      </c>
      <c r="CF4" s="18">
        <v>117389.78</v>
      </c>
      <c r="CG4" s="18">
        <v>442860.51</v>
      </c>
      <c r="CH4" s="18">
        <v>58294.93</v>
      </c>
      <c r="CI4" s="18">
        <v>93584.639999999999</v>
      </c>
      <c r="CJ4" s="18">
        <v>201166.72</v>
      </c>
      <c r="CK4" s="18">
        <v>35319.300000000003</v>
      </c>
      <c r="CL4" s="18">
        <v>108680.67</v>
      </c>
      <c r="CM4" s="18">
        <v>22072.23</v>
      </c>
      <c r="CN4" s="19">
        <v>6490.77</v>
      </c>
    </row>
    <row r="5" spans="1:92" ht="72" x14ac:dyDescent="0.25">
      <c r="A5" s="15">
        <v>4070</v>
      </c>
      <c r="B5" s="110" t="s">
        <v>173</v>
      </c>
      <c r="C5" s="17">
        <v>791691.21</v>
      </c>
      <c r="D5" s="18">
        <v>159289.13</v>
      </c>
      <c r="E5" s="18">
        <v>72640.850000000006</v>
      </c>
      <c r="F5" s="18">
        <v>3337.34</v>
      </c>
      <c r="G5" s="18">
        <v>829975.3</v>
      </c>
      <c r="H5" s="18">
        <v>7989.23</v>
      </c>
      <c r="I5" s="18">
        <v>0</v>
      </c>
      <c r="J5" s="18">
        <v>5034.45</v>
      </c>
      <c r="K5" s="18">
        <v>81934.78</v>
      </c>
      <c r="L5" s="18">
        <v>5286.94</v>
      </c>
      <c r="M5" s="18">
        <v>146550.51999999999</v>
      </c>
      <c r="N5" s="18">
        <v>0</v>
      </c>
      <c r="O5" s="18">
        <v>11423.12</v>
      </c>
      <c r="P5" s="18">
        <v>43004.44</v>
      </c>
      <c r="Q5" s="18">
        <v>54335.57</v>
      </c>
      <c r="R5" s="18">
        <v>0</v>
      </c>
      <c r="S5" s="18">
        <v>-196941.43</v>
      </c>
      <c r="T5" s="18">
        <v>11156.4</v>
      </c>
      <c r="U5" s="18">
        <v>29370.68</v>
      </c>
      <c r="V5" s="18">
        <v>12015.39</v>
      </c>
      <c r="W5" s="18">
        <v>14725.07</v>
      </c>
      <c r="X5" s="18">
        <v>42343.79</v>
      </c>
      <c r="Y5" s="18">
        <v>105547.75</v>
      </c>
      <c r="Z5" s="18">
        <v>3937.06</v>
      </c>
      <c r="AA5" s="18">
        <v>9119.77</v>
      </c>
      <c r="AB5" s="18">
        <v>285528.48</v>
      </c>
      <c r="AC5" s="18">
        <v>444.79</v>
      </c>
      <c r="AD5" s="18">
        <v>6546.6</v>
      </c>
      <c r="AE5" s="18">
        <v>13584.12</v>
      </c>
      <c r="AF5" s="18">
        <v>40577.599999999999</v>
      </c>
      <c r="AG5" s="18">
        <v>209941.78</v>
      </c>
      <c r="AH5" s="18">
        <v>48247.199999999997</v>
      </c>
      <c r="AI5" s="18">
        <v>285642.57</v>
      </c>
      <c r="AJ5" s="18">
        <v>19039.939999999999</v>
      </c>
      <c r="AK5" s="18">
        <v>63984.9</v>
      </c>
      <c r="AL5" s="18">
        <v>177121.21</v>
      </c>
      <c r="AM5" s="18">
        <v>10781.92</v>
      </c>
      <c r="AN5" s="18">
        <v>121323.16</v>
      </c>
      <c r="AO5" s="18">
        <v>8261.89</v>
      </c>
      <c r="AP5" s="18">
        <v>49149.78</v>
      </c>
      <c r="AQ5" s="18">
        <v>2893.65</v>
      </c>
      <c r="AR5" s="18">
        <v>51052</v>
      </c>
      <c r="AS5" s="18">
        <v>114866.75</v>
      </c>
      <c r="AT5" s="18">
        <v>7194.94</v>
      </c>
      <c r="AU5" s="18">
        <v>4369.17</v>
      </c>
      <c r="AV5" s="18">
        <v>113325.38</v>
      </c>
      <c r="AW5" s="18">
        <v>156889.04</v>
      </c>
      <c r="AX5" s="18">
        <v>56118.27</v>
      </c>
      <c r="AY5" s="18">
        <v>267452.31</v>
      </c>
      <c r="AZ5" s="18">
        <v>67286</v>
      </c>
      <c r="BA5" s="18">
        <v>21100.99</v>
      </c>
      <c r="BB5" s="18">
        <v>33662.620000000003</v>
      </c>
      <c r="BC5" s="18">
        <v>0</v>
      </c>
      <c r="BD5" s="18">
        <v>129749.86</v>
      </c>
      <c r="BE5" s="18">
        <v>26846.41</v>
      </c>
      <c r="BF5" s="18">
        <v>972.11</v>
      </c>
      <c r="BG5" s="18">
        <v>0</v>
      </c>
      <c r="BH5" s="18">
        <v>0</v>
      </c>
      <c r="BI5" s="18">
        <v>0</v>
      </c>
      <c r="BJ5" s="18">
        <v>-37947.360000000001</v>
      </c>
      <c r="BK5" s="18">
        <v>8294.92</v>
      </c>
      <c r="BL5" s="18">
        <v>56338.16</v>
      </c>
      <c r="BM5" s="18">
        <v>173391.68</v>
      </c>
      <c r="BN5" s="18">
        <v>1277988.93</v>
      </c>
      <c r="BO5" s="18">
        <v>108131.8</v>
      </c>
      <c r="BP5" s="18">
        <v>24081.57</v>
      </c>
      <c r="BQ5" s="18">
        <v>152170.12</v>
      </c>
      <c r="BR5" s="18">
        <v>95462.2</v>
      </c>
      <c r="BS5" s="18">
        <v>6551.66</v>
      </c>
      <c r="BT5" s="18">
        <v>0</v>
      </c>
      <c r="BU5" s="18">
        <v>42217.27</v>
      </c>
      <c r="BV5" s="18">
        <v>5513.38</v>
      </c>
      <c r="BW5" s="18">
        <v>86669.55</v>
      </c>
      <c r="BX5" s="18">
        <v>23232.959999999999</v>
      </c>
      <c r="BY5" s="18">
        <v>26567.8</v>
      </c>
      <c r="BZ5" s="18">
        <v>15750.75</v>
      </c>
      <c r="CA5" s="18">
        <v>190.65</v>
      </c>
      <c r="CB5" s="18">
        <v>69327.509999999995</v>
      </c>
      <c r="CC5" s="18">
        <v>0</v>
      </c>
      <c r="CD5" s="18">
        <v>57232.84</v>
      </c>
      <c r="CE5" s="18">
        <v>-37220.57</v>
      </c>
      <c r="CF5" s="18">
        <v>272521.55</v>
      </c>
      <c r="CG5" s="18">
        <v>0</v>
      </c>
      <c r="CH5" s="18">
        <v>18904.439999999999</v>
      </c>
      <c r="CI5" s="18">
        <v>8615.5</v>
      </c>
      <c r="CJ5" s="18">
        <v>77335.350000000006</v>
      </c>
      <c r="CK5" s="18">
        <v>5448.41</v>
      </c>
      <c r="CL5" s="18">
        <v>48299.98</v>
      </c>
      <c r="CM5" s="18">
        <v>65824.070000000007</v>
      </c>
      <c r="CN5" s="19">
        <v>356.34</v>
      </c>
    </row>
    <row r="6" spans="1:92" x14ac:dyDescent="0.25">
      <c r="A6" s="11" t="s">
        <v>93</v>
      </c>
      <c r="B6" s="109" t="s">
        <v>172</v>
      </c>
      <c r="C6" s="12">
        <v>22550112.560000002</v>
      </c>
      <c r="D6" s="13">
        <v>7692283.2800000003</v>
      </c>
      <c r="E6" s="13">
        <v>4184460.02</v>
      </c>
      <c r="F6" s="13">
        <v>2396709.0699999998</v>
      </c>
      <c r="G6" s="13">
        <v>67124270.50999999</v>
      </c>
      <c r="H6" s="13">
        <v>4972083.1099999994</v>
      </c>
      <c r="I6" s="13">
        <v>6530272.7800000012</v>
      </c>
      <c r="J6" s="13">
        <v>4804544.2699999986</v>
      </c>
      <c r="K6" s="13">
        <v>2807641.76</v>
      </c>
      <c r="L6" s="13">
        <v>3646638.1100000003</v>
      </c>
      <c r="M6" s="13">
        <v>10956578.950000001</v>
      </c>
      <c r="N6" s="13">
        <v>3667180.0399999996</v>
      </c>
      <c r="O6" s="13">
        <v>1754900.7900000003</v>
      </c>
      <c r="P6" s="13">
        <v>4096865.0300000007</v>
      </c>
      <c r="Q6" s="13">
        <v>3762492.59</v>
      </c>
      <c r="R6" s="13">
        <v>1791199.5</v>
      </c>
      <c r="S6" s="13">
        <v>7866468.2000000011</v>
      </c>
      <c r="T6" s="13">
        <v>7996537.6999999993</v>
      </c>
      <c r="U6" s="13">
        <v>5016933.7599999988</v>
      </c>
      <c r="V6" s="13">
        <v>4481422.82</v>
      </c>
      <c r="W6" s="13">
        <v>2861215.1399999997</v>
      </c>
      <c r="X6" s="13">
        <v>2804176.57</v>
      </c>
      <c r="Y6" s="13">
        <v>12435271.68</v>
      </c>
      <c r="Z6" s="13">
        <v>2998954.17</v>
      </c>
      <c r="AA6" s="13">
        <v>8539388.0999999996</v>
      </c>
      <c r="AB6" s="13">
        <v>7342980.7699999986</v>
      </c>
      <c r="AC6" s="13">
        <v>2969424.6399999997</v>
      </c>
      <c r="AD6" s="13">
        <v>1537727.0500000003</v>
      </c>
      <c r="AE6" s="13">
        <v>14446204.319999998</v>
      </c>
      <c r="AF6" s="13">
        <v>2196659.0799999991</v>
      </c>
      <c r="AG6" s="13">
        <v>8553519.7599999998</v>
      </c>
      <c r="AH6" s="13">
        <v>1812301.06</v>
      </c>
      <c r="AI6" s="13">
        <v>7183981.1300000008</v>
      </c>
      <c r="AJ6" s="13">
        <v>2808172.61</v>
      </c>
      <c r="AK6" s="13">
        <v>8071007.3000000007</v>
      </c>
      <c r="AL6" s="13">
        <v>12099356.510000002</v>
      </c>
      <c r="AM6" s="13">
        <v>1633072.5799999998</v>
      </c>
      <c r="AN6" s="13">
        <v>5975517.3499999996</v>
      </c>
      <c r="AO6" s="13">
        <v>931237.6</v>
      </c>
      <c r="AP6" s="13">
        <v>4958788.3900000006</v>
      </c>
      <c r="AQ6" s="13">
        <v>1532864.9</v>
      </c>
      <c r="AR6" s="13">
        <v>1413618.03</v>
      </c>
      <c r="AS6" s="13">
        <v>4586101.3899999997</v>
      </c>
      <c r="AT6" s="13">
        <v>1992261.9700000002</v>
      </c>
      <c r="AU6" s="13">
        <v>2979331.2399999998</v>
      </c>
      <c r="AV6" s="13">
        <v>4017837.89</v>
      </c>
      <c r="AW6" s="13">
        <v>7499809.3200000003</v>
      </c>
      <c r="AX6" s="13">
        <v>5216903.7</v>
      </c>
      <c r="AY6" s="13">
        <v>15363073.509999998</v>
      </c>
      <c r="AZ6" s="13">
        <v>1788514.25</v>
      </c>
      <c r="BA6" s="13">
        <v>7164719.3900000006</v>
      </c>
      <c r="BB6" s="13">
        <v>4976251.8199999994</v>
      </c>
      <c r="BC6" s="13">
        <v>0</v>
      </c>
      <c r="BD6" s="13">
        <v>4613771.8500000006</v>
      </c>
      <c r="BE6" s="13">
        <v>2536379.0799999996</v>
      </c>
      <c r="BF6" s="13">
        <v>4980980.6499999994</v>
      </c>
      <c r="BG6" s="13">
        <v>2972280.5799999996</v>
      </c>
      <c r="BH6" s="13">
        <v>3103279.77</v>
      </c>
      <c r="BI6" s="13">
        <v>7213022.6400000006</v>
      </c>
      <c r="BJ6" s="13">
        <v>6323190.6900000013</v>
      </c>
      <c r="BK6" s="13">
        <v>2026595.73</v>
      </c>
      <c r="BL6" s="13">
        <v>6276001.04</v>
      </c>
      <c r="BM6" s="13">
        <v>6062565.0800000001</v>
      </c>
      <c r="BN6" s="13">
        <v>32379639.480000004</v>
      </c>
      <c r="BO6" s="13">
        <v>18840345.240000006</v>
      </c>
      <c r="BP6" s="13">
        <v>5303183.6900000004</v>
      </c>
      <c r="BQ6" s="13">
        <v>7338252.0799999973</v>
      </c>
      <c r="BR6" s="13">
        <v>5125835.32</v>
      </c>
      <c r="BS6" s="13">
        <v>2126769.92</v>
      </c>
      <c r="BT6" s="13">
        <v>2497291.02</v>
      </c>
      <c r="BU6" s="13">
        <v>1477101.68</v>
      </c>
      <c r="BV6" s="13">
        <v>4268675.6999999993</v>
      </c>
      <c r="BW6" s="13">
        <v>2311144.33</v>
      </c>
      <c r="BX6" s="13">
        <v>3587041.46</v>
      </c>
      <c r="BY6" s="13">
        <v>2664591.9099999997</v>
      </c>
      <c r="BZ6" s="13">
        <v>5852530.3400000008</v>
      </c>
      <c r="CA6" s="13">
        <v>3891566.66</v>
      </c>
      <c r="CB6" s="13">
        <v>3125738.25</v>
      </c>
      <c r="CC6" s="13">
        <v>2656187.7599999993</v>
      </c>
      <c r="CD6" s="13">
        <v>3073182.81</v>
      </c>
      <c r="CE6" s="13">
        <v>11904262.41</v>
      </c>
      <c r="CF6" s="13">
        <v>6729053.5599999987</v>
      </c>
      <c r="CG6" s="13">
        <v>13641094.6</v>
      </c>
      <c r="CH6" s="13">
        <v>5426360.1100000013</v>
      </c>
      <c r="CI6" s="13">
        <v>5988042.7400000002</v>
      </c>
      <c r="CJ6" s="13">
        <v>11311027.929999998</v>
      </c>
      <c r="CK6" s="13">
        <v>7551378.3999999985</v>
      </c>
      <c r="CL6" s="13">
        <v>5557223.5700000003</v>
      </c>
      <c r="CM6" s="13">
        <v>3519307.51</v>
      </c>
      <c r="CN6" s="14">
        <v>1661187.8599999999</v>
      </c>
    </row>
    <row r="7" spans="1:92" ht="24" x14ac:dyDescent="0.25">
      <c r="A7" s="15">
        <v>700</v>
      </c>
      <c r="B7" s="16" t="s">
        <v>94</v>
      </c>
      <c r="C7" s="17">
        <v>19043834.829999998</v>
      </c>
      <c r="D7" s="18">
        <v>5244866.1100000003</v>
      </c>
      <c r="E7" s="18">
        <v>3148610.65</v>
      </c>
      <c r="F7" s="18">
        <v>2109331.17</v>
      </c>
      <c r="G7" s="18">
        <v>46830420.729999997</v>
      </c>
      <c r="H7" s="18">
        <v>4562294.58</v>
      </c>
      <c r="I7" s="18">
        <v>5890299.6699999999</v>
      </c>
      <c r="J7" s="18">
        <v>4267399.6399999997</v>
      </c>
      <c r="K7" s="18">
        <v>2381304.79</v>
      </c>
      <c r="L7" s="18">
        <v>3389045.41</v>
      </c>
      <c r="M7" s="18">
        <v>8980627.5800000001</v>
      </c>
      <c r="N7" s="18">
        <v>3211693.03</v>
      </c>
      <c r="O7" s="18">
        <v>1671599.61</v>
      </c>
      <c r="P7" s="18">
        <v>3937969.67</v>
      </c>
      <c r="Q7" s="18">
        <v>3561855.34</v>
      </c>
      <c r="R7" s="18">
        <v>1606536.65</v>
      </c>
      <c r="S7" s="18">
        <v>7404686.5700000003</v>
      </c>
      <c r="T7" s="18">
        <v>7463023.0499999998</v>
      </c>
      <c r="U7" s="18">
        <v>4467648.38</v>
      </c>
      <c r="V7" s="18">
        <v>3952505.25</v>
      </c>
      <c r="W7" s="18">
        <v>2685776.47</v>
      </c>
      <c r="X7" s="18">
        <v>2761095.08</v>
      </c>
      <c r="Y7" s="18">
        <v>10672272.369999999</v>
      </c>
      <c r="Z7" s="18">
        <v>2778956.74</v>
      </c>
      <c r="AA7" s="18">
        <v>7147664.5</v>
      </c>
      <c r="AB7" s="18">
        <v>6525900.0899999999</v>
      </c>
      <c r="AC7" s="18">
        <v>2788089.59</v>
      </c>
      <c r="AD7" s="18">
        <v>1461708.32</v>
      </c>
      <c r="AE7" s="18">
        <v>11736806.74</v>
      </c>
      <c r="AF7" s="18">
        <v>1792697.65</v>
      </c>
      <c r="AG7" s="18">
        <v>7533199.6399999997</v>
      </c>
      <c r="AH7" s="18">
        <v>1445670.28</v>
      </c>
      <c r="AI7" s="18">
        <v>6279693.5099999998</v>
      </c>
      <c r="AJ7" s="18">
        <v>2271560.35</v>
      </c>
      <c r="AK7" s="18">
        <v>6999145.9500000002</v>
      </c>
      <c r="AL7" s="18">
        <v>10545136.220000001</v>
      </c>
      <c r="AM7" s="18">
        <v>1449645.29</v>
      </c>
      <c r="AN7" s="18">
        <v>5295821</v>
      </c>
      <c r="AO7" s="18">
        <v>828848.17</v>
      </c>
      <c r="AP7" s="18">
        <v>4466085.84</v>
      </c>
      <c r="AQ7" s="18">
        <v>1448741.73</v>
      </c>
      <c r="AR7" s="18">
        <v>1245564.74</v>
      </c>
      <c r="AS7" s="18">
        <v>3855919.14</v>
      </c>
      <c r="AT7" s="18">
        <v>1541415.33</v>
      </c>
      <c r="AU7" s="18">
        <v>2872630.76</v>
      </c>
      <c r="AV7" s="18">
        <v>3450111.91</v>
      </c>
      <c r="AW7" s="18">
        <v>6160792.8600000003</v>
      </c>
      <c r="AX7" s="18">
        <v>4369599.95</v>
      </c>
      <c r="AY7" s="18">
        <v>13543999.369999999</v>
      </c>
      <c r="AZ7" s="18">
        <v>1650715.94</v>
      </c>
      <c r="BA7" s="18">
        <v>6557413.7400000002</v>
      </c>
      <c r="BB7" s="18">
        <v>4473246.38</v>
      </c>
      <c r="BC7" s="18">
        <v>0</v>
      </c>
      <c r="BD7" s="18">
        <v>4247841.79</v>
      </c>
      <c r="BE7" s="18">
        <v>2380281.52</v>
      </c>
      <c r="BF7" s="18">
        <v>4647776.57</v>
      </c>
      <c r="BG7" s="18">
        <v>2814067.19</v>
      </c>
      <c r="BH7" s="18">
        <v>2608157.91</v>
      </c>
      <c r="BI7" s="18">
        <v>6605414.8799999999</v>
      </c>
      <c r="BJ7" s="18">
        <v>6007280.2800000003</v>
      </c>
      <c r="BK7" s="18">
        <v>1865106.1</v>
      </c>
      <c r="BL7" s="18">
        <v>5872138.9100000001</v>
      </c>
      <c r="BM7" s="18">
        <v>4239384.91</v>
      </c>
      <c r="BN7" s="18">
        <v>23589864.050000001</v>
      </c>
      <c r="BO7" s="18">
        <v>16540976.82</v>
      </c>
      <c r="BP7" s="18">
        <v>5089298.4800000004</v>
      </c>
      <c r="BQ7" s="18">
        <v>6324529.7699999996</v>
      </c>
      <c r="BR7" s="18">
        <v>4108611.84</v>
      </c>
      <c r="BS7" s="18">
        <v>1952555.48</v>
      </c>
      <c r="BT7" s="18">
        <v>2419442.98</v>
      </c>
      <c r="BU7" s="18">
        <v>1436733.91</v>
      </c>
      <c r="BV7" s="18">
        <v>3951755.89</v>
      </c>
      <c r="BW7" s="18">
        <v>1956189.14</v>
      </c>
      <c r="BX7" s="18">
        <v>3049594.75</v>
      </c>
      <c r="BY7" s="18">
        <v>2579420.0099999998</v>
      </c>
      <c r="BZ7" s="18">
        <v>4923113.28</v>
      </c>
      <c r="CA7" s="18">
        <v>3555497.83</v>
      </c>
      <c r="CB7" s="18">
        <v>2748600.62</v>
      </c>
      <c r="CC7" s="18">
        <v>2548461.65</v>
      </c>
      <c r="CD7" s="18">
        <v>2900440.66</v>
      </c>
      <c r="CE7" s="18">
        <v>11256489.710000001</v>
      </c>
      <c r="CF7" s="18">
        <v>6354891.04</v>
      </c>
      <c r="CG7" s="18">
        <v>12025687.51</v>
      </c>
      <c r="CH7" s="18">
        <v>4887210.32</v>
      </c>
      <c r="CI7" s="18">
        <v>5534070.6100000003</v>
      </c>
      <c r="CJ7" s="18">
        <v>10808201.5</v>
      </c>
      <c r="CK7" s="18">
        <v>6854414.0199999996</v>
      </c>
      <c r="CL7" s="18">
        <v>4939827.6399999997</v>
      </c>
      <c r="CM7" s="18">
        <v>3050534.64</v>
      </c>
      <c r="CN7" s="19">
        <v>1603374.75</v>
      </c>
    </row>
    <row r="8" spans="1:92" ht="36" x14ac:dyDescent="0.25">
      <c r="A8" s="15">
        <v>701</v>
      </c>
      <c r="B8" s="16" t="s">
        <v>95</v>
      </c>
      <c r="C8" s="17">
        <v>559393.89</v>
      </c>
      <c r="D8" s="18">
        <v>261839.8</v>
      </c>
      <c r="E8" s="18">
        <v>104777.44</v>
      </c>
      <c r="F8" s="18">
        <v>109853.38</v>
      </c>
      <c r="G8" s="18">
        <v>1620671.57</v>
      </c>
      <c r="H8" s="18">
        <v>133742.32999999999</v>
      </c>
      <c r="I8" s="18">
        <v>189134.15</v>
      </c>
      <c r="J8" s="18">
        <v>132324</v>
      </c>
      <c r="K8" s="18">
        <v>91012.3</v>
      </c>
      <c r="L8" s="18">
        <v>52440.51</v>
      </c>
      <c r="M8" s="18">
        <v>430044.46</v>
      </c>
      <c r="N8" s="18">
        <v>255368.09</v>
      </c>
      <c r="O8" s="18">
        <v>0</v>
      </c>
      <c r="P8" s="18">
        <v>17547.240000000002</v>
      </c>
      <c r="Q8" s="18">
        <v>72770</v>
      </c>
      <c r="R8" s="18">
        <v>65355.27</v>
      </c>
      <c r="S8" s="18">
        <v>120548.03</v>
      </c>
      <c r="T8" s="18">
        <v>0</v>
      </c>
      <c r="U8" s="18">
        <v>116903.51</v>
      </c>
      <c r="V8" s="18">
        <v>113843.36</v>
      </c>
      <c r="W8" s="18">
        <v>68014.39</v>
      </c>
      <c r="X8" s="18">
        <v>3735</v>
      </c>
      <c r="Y8" s="18">
        <v>0</v>
      </c>
      <c r="Z8" s="18">
        <v>48330</v>
      </c>
      <c r="AA8" s="18">
        <v>179585.85</v>
      </c>
      <c r="AB8" s="18">
        <v>151476.26</v>
      </c>
      <c r="AC8" s="18">
        <v>22112</v>
      </c>
      <c r="AD8" s="18">
        <v>17873.259999999998</v>
      </c>
      <c r="AE8" s="18">
        <v>438778.99</v>
      </c>
      <c r="AF8" s="18">
        <v>63152.14</v>
      </c>
      <c r="AG8" s="18">
        <v>311984.08</v>
      </c>
      <c r="AH8" s="18">
        <v>38540</v>
      </c>
      <c r="AI8" s="18">
        <v>185687.24</v>
      </c>
      <c r="AJ8" s="18">
        <v>127897.65</v>
      </c>
      <c r="AK8" s="18">
        <v>437532.36</v>
      </c>
      <c r="AL8" s="18">
        <v>308116.82</v>
      </c>
      <c r="AM8" s="18">
        <v>74259.399999999994</v>
      </c>
      <c r="AN8" s="18">
        <v>192405</v>
      </c>
      <c r="AO8" s="18">
        <v>34507.5</v>
      </c>
      <c r="AP8" s="18">
        <v>120341.61</v>
      </c>
      <c r="AQ8" s="18">
        <v>17853.150000000001</v>
      </c>
      <c r="AR8" s="18">
        <v>35156.879999999997</v>
      </c>
      <c r="AS8" s="18">
        <v>152079.74</v>
      </c>
      <c r="AT8" s="18">
        <v>189120.79</v>
      </c>
      <c r="AU8" s="18">
        <v>79864.820000000007</v>
      </c>
      <c r="AV8" s="18">
        <v>185169.96</v>
      </c>
      <c r="AW8" s="18">
        <v>412973.83</v>
      </c>
      <c r="AX8" s="18">
        <v>165885.92000000001</v>
      </c>
      <c r="AY8" s="18">
        <v>450205.53</v>
      </c>
      <c r="AZ8" s="18">
        <v>44184</v>
      </c>
      <c r="BA8" s="18">
        <v>130081.87</v>
      </c>
      <c r="BB8" s="18">
        <v>127017.67</v>
      </c>
      <c r="BC8" s="18">
        <v>0</v>
      </c>
      <c r="BD8" s="18">
        <v>121195.91</v>
      </c>
      <c r="BE8" s="18">
        <v>42297.84</v>
      </c>
      <c r="BF8" s="18">
        <v>109404.63</v>
      </c>
      <c r="BG8" s="18">
        <v>32163.52</v>
      </c>
      <c r="BH8" s="18">
        <v>116119.36</v>
      </c>
      <c r="BI8" s="18">
        <v>304824.13</v>
      </c>
      <c r="BJ8" s="18">
        <v>111509.07</v>
      </c>
      <c r="BK8" s="18">
        <v>6030</v>
      </c>
      <c r="BL8" s="18">
        <v>148649.95000000001</v>
      </c>
      <c r="BM8" s="18">
        <v>178957.03</v>
      </c>
      <c r="BN8" s="18">
        <v>1200473.21</v>
      </c>
      <c r="BO8" s="18">
        <v>406455.46</v>
      </c>
      <c r="BP8" s="18">
        <v>58846.51</v>
      </c>
      <c r="BQ8" s="18">
        <v>274432.84999999998</v>
      </c>
      <c r="BR8" s="18">
        <v>149548.81</v>
      </c>
      <c r="BS8" s="18">
        <v>46308.77</v>
      </c>
      <c r="BT8" s="18">
        <v>49562.59</v>
      </c>
      <c r="BU8" s="18">
        <v>25261</v>
      </c>
      <c r="BV8" s="18">
        <v>61782.5</v>
      </c>
      <c r="BW8" s="18">
        <v>0</v>
      </c>
      <c r="BX8" s="18">
        <v>222982.35</v>
      </c>
      <c r="BY8" s="18">
        <v>61667.040000000001</v>
      </c>
      <c r="BZ8" s="18">
        <v>251762.96</v>
      </c>
      <c r="CA8" s="18">
        <v>102082.92</v>
      </c>
      <c r="CB8" s="18">
        <v>64886.9</v>
      </c>
      <c r="CC8" s="18">
        <v>49651</v>
      </c>
      <c r="CD8" s="18">
        <v>60931.99</v>
      </c>
      <c r="CE8" s="18">
        <v>33444.86</v>
      </c>
      <c r="CF8" s="18">
        <v>2324.6</v>
      </c>
      <c r="CG8" s="18">
        <v>665082.43999999994</v>
      </c>
      <c r="CH8" s="18">
        <v>219599.67</v>
      </c>
      <c r="CI8" s="18">
        <v>154801.35</v>
      </c>
      <c r="CJ8" s="18">
        <v>46012.85</v>
      </c>
      <c r="CK8" s="18">
        <v>279695.56</v>
      </c>
      <c r="CL8" s="18">
        <v>142437.19</v>
      </c>
      <c r="CM8" s="18">
        <v>96722.71</v>
      </c>
      <c r="CN8" s="19">
        <v>34658.42</v>
      </c>
    </row>
    <row r="9" spans="1:92" ht="48" x14ac:dyDescent="0.25">
      <c r="A9" s="15">
        <v>703</v>
      </c>
      <c r="B9" s="16" t="s">
        <v>96</v>
      </c>
      <c r="C9" s="17">
        <v>36140.17</v>
      </c>
      <c r="D9" s="18">
        <v>0</v>
      </c>
      <c r="E9" s="18">
        <v>0</v>
      </c>
      <c r="F9" s="18">
        <v>2466.1999999999998</v>
      </c>
      <c r="G9" s="18">
        <v>167258.04999999999</v>
      </c>
      <c r="H9" s="18">
        <v>0</v>
      </c>
      <c r="I9" s="18">
        <v>61600.86</v>
      </c>
      <c r="J9" s="18">
        <v>11174.52</v>
      </c>
      <c r="K9" s="18">
        <v>3359.19</v>
      </c>
      <c r="L9" s="18">
        <v>10124.5</v>
      </c>
      <c r="M9" s="18">
        <v>0</v>
      </c>
      <c r="N9" s="18">
        <v>0</v>
      </c>
      <c r="O9" s="18">
        <v>4211.84</v>
      </c>
      <c r="P9" s="18">
        <v>0</v>
      </c>
      <c r="Q9" s="18">
        <v>10545.43</v>
      </c>
      <c r="R9" s="18">
        <v>8333.91</v>
      </c>
      <c r="S9" s="18">
        <v>20397.72</v>
      </c>
      <c r="T9" s="18">
        <v>0</v>
      </c>
      <c r="U9" s="18">
        <v>0</v>
      </c>
      <c r="V9" s="18">
        <v>23490</v>
      </c>
      <c r="W9" s="18">
        <v>956.67</v>
      </c>
      <c r="X9" s="18">
        <v>-2044.89</v>
      </c>
      <c r="Y9" s="18">
        <v>135658.35999999999</v>
      </c>
      <c r="Z9" s="18">
        <v>0</v>
      </c>
      <c r="AA9" s="18">
        <v>9057.49</v>
      </c>
      <c r="AB9" s="18">
        <v>25267</v>
      </c>
      <c r="AC9" s="18">
        <v>0</v>
      </c>
      <c r="AD9" s="18">
        <v>0</v>
      </c>
      <c r="AE9" s="18">
        <v>0</v>
      </c>
      <c r="AF9" s="18">
        <v>0</v>
      </c>
      <c r="AG9" s="18">
        <v>5199.8900000000003</v>
      </c>
      <c r="AH9" s="18">
        <v>5367.49</v>
      </c>
      <c r="AI9" s="18">
        <v>0</v>
      </c>
      <c r="AJ9" s="18">
        <v>0</v>
      </c>
      <c r="AK9" s="18">
        <v>14916.21</v>
      </c>
      <c r="AL9" s="18">
        <v>306775.15999999997</v>
      </c>
      <c r="AM9" s="18">
        <v>0</v>
      </c>
      <c r="AN9" s="18">
        <v>20304.34</v>
      </c>
      <c r="AO9" s="18">
        <v>4209.95</v>
      </c>
      <c r="AP9" s="18">
        <v>0</v>
      </c>
      <c r="AQ9" s="18">
        <v>3948.08</v>
      </c>
      <c r="AR9" s="18">
        <v>0</v>
      </c>
      <c r="AS9" s="18">
        <v>32088.87</v>
      </c>
      <c r="AT9" s="18">
        <v>4258.4399999999996</v>
      </c>
      <c r="AU9" s="18">
        <v>6118.2</v>
      </c>
      <c r="AV9" s="18">
        <v>14680.8</v>
      </c>
      <c r="AW9" s="18">
        <v>16601</v>
      </c>
      <c r="AX9" s="18">
        <v>0</v>
      </c>
      <c r="AY9" s="18">
        <v>0</v>
      </c>
      <c r="AZ9" s="18">
        <v>0</v>
      </c>
      <c r="BA9" s="18">
        <v>11687.2</v>
      </c>
      <c r="BB9" s="18">
        <v>15462.02</v>
      </c>
      <c r="BC9" s="18">
        <v>0</v>
      </c>
      <c r="BD9" s="18">
        <v>0</v>
      </c>
      <c r="BE9" s="18">
        <v>6198.75</v>
      </c>
      <c r="BF9" s="18">
        <v>15686.56</v>
      </c>
      <c r="BG9" s="18">
        <v>18705.169999999998</v>
      </c>
      <c r="BH9" s="18">
        <v>8548</v>
      </c>
      <c r="BI9" s="18">
        <v>5943.86</v>
      </c>
      <c r="BJ9" s="18">
        <v>0</v>
      </c>
      <c r="BK9" s="18">
        <v>6574</v>
      </c>
      <c r="BL9" s="18">
        <v>0</v>
      </c>
      <c r="BM9" s="18">
        <v>45005</v>
      </c>
      <c r="BN9" s="18">
        <v>85090.62</v>
      </c>
      <c r="BO9" s="18">
        <v>1782241.5</v>
      </c>
      <c r="BP9" s="18">
        <v>0</v>
      </c>
      <c r="BQ9" s="18">
        <v>26906</v>
      </c>
      <c r="BR9" s="18">
        <v>4088.36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25100.97</v>
      </c>
      <c r="BY9" s="18">
        <v>0</v>
      </c>
      <c r="BZ9" s="18">
        <v>0</v>
      </c>
      <c r="CA9" s="18">
        <v>58573.2</v>
      </c>
      <c r="CB9" s="18">
        <v>15003</v>
      </c>
      <c r="CC9" s="18">
        <v>8465.69</v>
      </c>
      <c r="CD9" s="18">
        <v>10636.56</v>
      </c>
      <c r="CE9" s="18">
        <v>78833.279999999999</v>
      </c>
      <c r="CF9" s="18">
        <v>21903</v>
      </c>
      <c r="CG9" s="18">
        <v>0</v>
      </c>
      <c r="CH9" s="18">
        <v>19320.96</v>
      </c>
      <c r="CI9" s="18">
        <v>4828.05</v>
      </c>
      <c r="CJ9" s="18">
        <v>0</v>
      </c>
      <c r="CK9" s="18">
        <v>26084.86</v>
      </c>
      <c r="CL9" s="18">
        <v>15904.2</v>
      </c>
      <c r="CM9" s="18">
        <v>9646.7999999999993</v>
      </c>
      <c r="CN9" s="19">
        <v>0</v>
      </c>
    </row>
    <row r="10" spans="1:92" ht="48" x14ac:dyDescent="0.25">
      <c r="A10" s="15">
        <v>704</v>
      </c>
      <c r="B10" s="16" t="s">
        <v>96</v>
      </c>
      <c r="C10" s="17">
        <v>946193.44</v>
      </c>
      <c r="D10" s="18">
        <v>1659530.55</v>
      </c>
      <c r="E10" s="18">
        <v>512347.36</v>
      </c>
      <c r="F10" s="18">
        <v>76095.039999999994</v>
      </c>
      <c r="G10" s="18">
        <v>5830446.4299999997</v>
      </c>
      <c r="H10" s="18"/>
      <c r="I10" s="18">
        <v>287635.95</v>
      </c>
      <c r="J10" s="18">
        <v>154178.04</v>
      </c>
      <c r="K10" s="18">
        <v>253317.04</v>
      </c>
      <c r="L10" s="18">
        <v>168162.72</v>
      </c>
      <c r="M10" s="18">
        <v>706606.48</v>
      </c>
      <c r="N10" s="18">
        <v>110624.5</v>
      </c>
      <c r="O10" s="18">
        <v>55640.61</v>
      </c>
      <c r="P10" s="18">
        <v>91421.2</v>
      </c>
      <c r="Q10" s="18">
        <v>79819.77</v>
      </c>
      <c r="R10" s="18">
        <v>46521.77</v>
      </c>
      <c r="S10" s="18">
        <v>301916.73</v>
      </c>
      <c r="T10" s="18">
        <v>291244.48</v>
      </c>
      <c r="U10" s="18">
        <v>208305.81</v>
      </c>
      <c r="V10" s="18">
        <v>291767.7</v>
      </c>
      <c r="W10" s="18">
        <v>43658.11</v>
      </c>
      <c r="X10" s="18">
        <v>0</v>
      </c>
      <c r="Y10" s="18">
        <v>792817.24</v>
      </c>
      <c r="Z10" s="18">
        <v>97588.03</v>
      </c>
      <c r="AA10" s="18">
        <v>599463.91</v>
      </c>
      <c r="AB10" s="18">
        <v>414724.6</v>
      </c>
      <c r="AC10" s="18">
        <v>11715</v>
      </c>
      <c r="AD10" s="18">
        <v>45247.6</v>
      </c>
      <c r="AE10" s="18">
        <v>1163256.17</v>
      </c>
      <c r="AF10" s="18">
        <v>138488.87</v>
      </c>
      <c r="AG10" s="18">
        <v>349003.99</v>
      </c>
      <c r="AH10" s="18">
        <v>165729.60999999999</v>
      </c>
      <c r="AI10" s="18">
        <v>383407.87</v>
      </c>
      <c r="AJ10" s="18">
        <v>381640.37</v>
      </c>
      <c r="AK10" s="18">
        <v>584671.93000000005</v>
      </c>
      <c r="AL10" s="18">
        <v>572294.63</v>
      </c>
      <c r="AM10" s="18">
        <v>68910.17</v>
      </c>
      <c r="AN10" s="18">
        <v>342045.84</v>
      </c>
      <c r="AO10" s="18">
        <v>58529.75</v>
      </c>
      <c r="AP10" s="18">
        <v>256339.38</v>
      </c>
      <c r="AQ10" s="18">
        <v>60945.3</v>
      </c>
      <c r="AR10" s="18">
        <v>80019.72</v>
      </c>
      <c r="AS10" s="18">
        <v>350182.73</v>
      </c>
      <c r="AT10" s="18">
        <v>211464.04</v>
      </c>
      <c r="AU10" s="18">
        <v>12243.86</v>
      </c>
      <c r="AV10" s="18">
        <v>289246.55</v>
      </c>
      <c r="AW10" s="18">
        <v>493814.9</v>
      </c>
      <c r="AX10" s="18">
        <v>0</v>
      </c>
      <c r="AY10" s="18">
        <v>801360.11</v>
      </c>
      <c r="AZ10" s="18">
        <v>70218.53</v>
      </c>
      <c r="BA10" s="18">
        <v>342208.18</v>
      </c>
      <c r="BB10" s="18">
        <v>205207.07</v>
      </c>
      <c r="BC10" s="18">
        <v>0</v>
      </c>
      <c r="BD10" s="18">
        <v>147725.19</v>
      </c>
      <c r="BE10" s="18">
        <v>104270.57</v>
      </c>
      <c r="BF10" s="18">
        <v>99663.72</v>
      </c>
      <c r="BG10" s="18">
        <v>85522.57</v>
      </c>
      <c r="BH10" s="18">
        <v>242796.18</v>
      </c>
      <c r="BI10" s="18">
        <v>196444.18</v>
      </c>
      <c r="BJ10" s="18">
        <v>164183.35999999999</v>
      </c>
      <c r="BK10" s="18">
        <v>92977.14</v>
      </c>
      <c r="BL10" s="18">
        <v>156381.85</v>
      </c>
      <c r="BM10" s="18">
        <v>1524656.89</v>
      </c>
      <c r="BN10" s="18">
        <v>1688707.94</v>
      </c>
      <c r="BO10" s="18">
        <v>0</v>
      </c>
      <c r="BP10" s="18">
        <v>118431.98</v>
      </c>
      <c r="BQ10" s="18">
        <v>619995.52</v>
      </c>
      <c r="BR10" s="18">
        <v>514554.83</v>
      </c>
      <c r="BS10" s="18">
        <v>53311</v>
      </c>
      <c r="BT10" s="18">
        <v>13820.99</v>
      </c>
      <c r="BU10" s="18">
        <v>12044.61</v>
      </c>
      <c r="BV10" s="18">
        <v>217428.03</v>
      </c>
      <c r="BW10" s="18">
        <v>309004.88</v>
      </c>
      <c r="BX10" s="18">
        <v>225547.11</v>
      </c>
      <c r="BY10" s="18">
        <v>18026.62</v>
      </c>
      <c r="BZ10" s="18">
        <v>539749.99</v>
      </c>
      <c r="CA10" s="18">
        <v>140698.43</v>
      </c>
      <c r="CB10" s="18">
        <v>221123.23</v>
      </c>
      <c r="CC10" s="18">
        <v>24019.8</v>
      </c>
      <c r="CD10" s="18">
        <v>50770.34</v>
      </c>
      <c r="CE10" s="18">
        <v>419375.77</v>
      </c>
      <c r="CF10" s="18">
        <v>229997</v>
      </c>
      <c r="CG10" s="18">
        <v>585734.19999999995</v>
      </c>
      <c r="CH10" s="18">
        <v>184491.24</v>
      </c>
      <c r="CI10" s="18">
        <v>204563.48</v>
      </c>
      <c r="CJ10" s="18">
        <v>89377.2</v>
      </c>
      <c r="CK10" s="18">
        <v>374615.72</v>
      </c>
      <c r="CL10" s="18">
        <v>257382.91</v>
      </c>
      <c r="CM10" s="18">
        <v>318712.42</v>
      </c>
      <c r="CN10" s="19">
        <v>0</v>
      </c>
    </row>
    <row r="11" spans="1:92" ht="48" x14ac:dyDescent="0.25">
      <c r="A11" s="15">
        <v>705</v>
      </c>
      <c r="B11" s="16" t="s">
        <v>96</v>
      </c>
      <c r="C11" s="17">
        <v>1448187.05</v>
      </c>
      <c r="D11" s="18">
        <v>652906</v>
      </c>
      <c r="E11" s="18">
        <v>344660.75</v>
      </c>
      <c r="F11" s="18">
        <v>16914.86</v>
      </c>
      <c r="G11" s="18">
        <v>11451250.529999999</v>
      </c>
      <c r="H11" s="18">
        <v>85326.31</v>
      </c>
      <c r="I11" s="18">
        <v>59317.46</v>
      </c>
      <c r="J11" s="18">
        <v>207011.71</v>
      </c>
      <c r="K11" s="18">
        <v>33654.879999999997</v>
      </c>
      <c r="L11" s="18">
        <v>-5427.78</v>
      </c>
      <c r="M11" s="18">
        <v>722474.9</v>
      </c>
      <c r="N11" s="18">
        <v>68750.02</v>
      </c>
      <c r="O11" s="18">
        <v>12762.79</v>
      </c>
      <c r="P11" s="18">
        <v>28651.81</v>
      </c>
      <c r="Q11" s="18">
        <v>8508.7999999999993</v>
      </c>
      <c r="R11" s="18">
        <v>62960.6</v>
      </c>
      <c r="S11" s="18">
        <v>0</v>
      </c>
      <c r="T11" s="18">
        <v>179137.52</v>
      </c>
      <c r="U11" s="18">
        <v>140958.32</v>
      </c>
      <c r="V11" s="18">
        <v>69007.820000000007</v>
      </c>
      <c r="W11" s="18">
        <v>51267.82</v>
      </c>
      <c r="X11" s="18">
        <v>0</v>
      </c>
      <c r="Y11" s="18">
        <v>714135.65</v>
      </c>
      <c r="Z11" s="18">
        <v>73723.59</v>
      </c>
      <c r="AA11" s="18">
        <v>542399.03</v>
      </c>
      <c r="AB11" s="18">
        <v>140119.76</v>
      </c>
      <c r="AC11" s="18">
        <v>65910</v>
      </c>
      <c r="AD11" s="18">
        <v>1261.5999999999999</v>
      </c>
      <c r="AE11" s="18">
        <v>1003944.78</v>
      </c>
      <c r="AF11" s="18">
        <v>176746.8</v>
      </c>
      <c r="AG11" s="18">
        <v>299310.48</v>
      </c>
      <c r="AH11" s="18">
        <v>124277.36</v>
      </c>
      <c r="AI11" s="18">
        <v>236827.24</v>
      </c>
      <c r="AJ11" s="18">
        <v>0</v>
      </c>
      <c r="AK11" s="18">
        <v>68</v>
      </c>
      <c r="AL11" s="18">
        <v>212411.25</v>
      </c>
      <c r="AM11" s="18">
        <v>23851.69</v>
      </c>
      <c r="AN11" s="18">
        <v>65404.3</v>
      </c>
      <c r="AO11" s="18">
        <v>0</v>
      </c>
      <c r="AP11" s="18">
        <v>50759.07</v>
      </c>
      <c r="AQ11" s="18">
        <v>0</v>
      </c>
      <c r="AR11" s="18">
        <v>30438</v>
      </c>
      <c r="AS11" s="18">
        <v>193283.52</v>
      </c>
      <c r="AT11" s="18">
        <v>38472.31</v>
      </c>
      <c r="AU11" s="18">
        <v>0</v>
      </c>
      <c r="AV11" s="18">
        <v>2719.68</v>
      </c>
      <c r="AW11" s="18">
        <v>374364.1</v>
      </c>
      <c r="AX11" s="18">
        <v>178021.75</v>
      </c>
      <c r="AY11" s="18">
        <v>297304.55</v>
      </c>
      <c r="AZ11" s="18">
        <v>21478.44</v>
      </c>
      <c r="BA11" s="18">
        <v>86457.49</v>
      </c>
      <c r="BB11" s="18">
        <v>124501.79</v>
      </c>
      <c r="BC11" s="18">
        <v>0</v>
      </c>
      <c r="BD11" s="18">
        <v>4203.4399999999996</v>
      </c>
      <c r="BE11" s="18">
        <v>0</v>
      </c>
      <c r="BF11" s="18">
        <v>57495.08</v>
      </c>
      <c r="BG11" s="18">
        <v>6616.5</v>
      </c>
      <c r="BH11" s="18">
        <v>114701.53</v>
      </c>
      <c r="BI11" s="18">
        <v>44225.45</v>
      </c>
      <c r="BJ11" s="18">
        <v>0</v>
      </c>
      <c r="BK11" s="18">
        <v>6949.5</v>
      </c>
      <c r="BL11" s="18">
        <v>0</v>
      </c>
      <c r="BM11" s="18">
        <v>0</v>
      </c>
      <c r="BN11" s="18">
        <v>5498401.6200000001</v>
      </c>
      <c r="BO11" s="18">
        <v>845.21</v>
      </c>
      <c r="BP11" s="18">
        <v>0</v>
      </c>
      <c r="BQ11" s="18">
        <v>68946.600000000006</v>
      </c>
      <c r="BR11" s="18">
        <v>323347.63</v>
      </c>
      <c r="BS11" s="18">
        <v>52852</v>
      </c>
      <c r="BT11" s="18">
        <v>0</v>
      </c>
      <c r="BU11" s="18">
        <v>0</v>
      </c>
      <c r="BV11" s="18">
        <v>-23259.66</v>
      </c>
      <c r="BW11" s="18">
        <v>40168.31</v>
      </c>
      <c r="BX11" s="18">
        <v>58369.65</v>
      </c>
      <c r="BY11" s="18">
        <v>2451.0100000000002</v>
      </c>
      <c r="BZ11" s="18">
        <v>75540.11</v>
      </c>
      <c r="CA11" s="18">
        <v>2796</v>
      </c>
      <c r="CB11" s="18">
        <v>48652.06</v>
      </c>
      <c r="CC11" s="18">
        <v>10344.76</v>
      </c>
      <c r="CD11" s="18">
        <v>42527.56</v>
      </c>
      <c r="CE11" s="18">
        <v>111401.31</v>
      </c>
      <c r="CF11" s="18">
        <v>0</v>
      </c>
      <c r="CG11" s="18">
        <v>134498.35</v>
      </c>
      <c r="CH11" s="18">
        <v>46111.040000000001</v>
      </c>
      <c r="CI11" s="18">
        <v>84111.27</v>
      </c>
      <c r="CJ11" s="18">
        <v>118488.69</v>
      </c>
      <c r="CK11" s="18">
        <v>0</v>
      </c>
      <c r="CL11" s="18">
        <v>93836.71</v>
      </c>
      <c r="CM11" s="18">
        <v>114543.59</v>
      </c>
      <c r="CN11" s="19">
        <v>0</v>
      </c>
    </row>
    <row r="12" spans="1:92" ht="48" x14ac:dyDescent="0.25">
      <c r="A12" s="15">
        <v>7070</v>
      </c>
      <c r="B12" s="16" t="s">
        <v>97</v>
      </c>
      <c r="C12" s="17">
        <v>0</v>
      </c>
      <c r="D12" s="18">
        <v>0</v>
      </c>
      <c r="E12" s="18">
        <v>36782.9</v>
      </c>
      <c r="F12" s="18">
        <v>61730.8</v>
      </c>
      <c r="G12" s="18">
        <v>482981.23</v>
      </c>
      <c r="H12" s="18">
        <v>13712.43</v>
      </c>
      <c r="I12" s="18">
        <v>0</v>
      </c>
      <c r="J12" s="18">
        <v>0</v>
      </c>
      <c r="K12" s="18">
        <v>28206.41</v>
      </c>
      <c r="L12" s="18">
        <v>16265.98</v>
      </c>
      <c r="M12" s="18">
        <v>39643.08</v>
      </c>
      <c r="N12" s="18">
        <v>0</v>
      </c>
      <c r="O12" s="18">
        <v>2641.3</v>
      </c>
      <c r="P12" s="18">
        <v>0</v>
      </c>
      <c r="Q12" s="18">
        <v>24900.11</v>
      </c>
      <c r="R12" s="18">
        <v>0</v>
      </c>
      <c r="S12" s="18">
        <v>0</v>
      </c>
      <c r="T12" s="18">
        <v>13001.48</v>
      </c>
      <c r="U12" s="18">
        <v>66.81</v>
      </c>
      <c r="V12" s="18">
        <v>14982.07</v>
      </c>
      <c r="W12" s="18">
        <v>0</v>
      </c>
      <c r="X12" s="18">
        <v>200</v>
      </c>
      <c r="Y12" s="18">
        <v>0</v>
      </c>
      <c r="Z12" s="18">
        <v>0</v>
      </c>
      <c r="AA12" s="18">
        <v>53278.96</v>
      </c>
      <c r="AB12" s="18">
        <v>0</v>
      </c>
      <c r="AC12" s="18">
        <v>0</v>
      </c>
      <c r="AD12" s="18">
        <v>0</v>
      </c>
      <c r="AE12" s="18">
        <v>78647.53</v>
      </c>
      <c r="AF12" s="18">
        <v>25460.84</v>
      </c>
      <c r="AG12" s="18">
        <v>17606.75</v>
      </c>
      <c r="AH12" s="18">
        <v>15685.99</v>
      </c>
      <c r="AI12" s="18">
        <v>38485.279999999999</v>
      </c>
      <c r="AJ12" s="18">
        <v>0</v>
      </c>
      <c r="AK12" s="18">
        <v>12063.96</v>
      </c>
      <c r="AL12" s="18">
        <v>57429.61</v>
      </c>
      <c r="AM12" s="18">
        <v>10232.64</v>
      </c>
      <c r="AN12" s="18">
        <v>50284.88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1178.45</v>
      </c>
      <c r="AU12" s="18">
        <v>4414.53</v>
      </c>
      <c r="AV12" s="18">
        <v>55.96</v>
      </c>
      <c r="AW12" s="18">
        <v>488.68</v>
      </c>
      <c r="AX12" s="18">
        <v>0</v>
      </c>
      <c r="AY12" s="18">
        <v>195044.27</v>
      </c>
      <c r="AZ12" s="18">
        <v>0</v>
      </c>
      <c r="BA12" s="18">
        <v>33243.69</v>
      </c>
      <c r="BB12" s="18">
        <v>0</v>
      </c>
      <c r="BC12" s="18">
        <v>0</v>
      </c>
      <c r="BD12" s="18">
        <v>61677.25</v>
      </c>
      <c r="BE12" s="18">
        <v>0</v>
      </c>
      <c r="BF12" s="18">
        <v>0</v>
      </c>
      <c r="BG12" s="18">
        <v>0</v>
      </c>
      <c r="BH12" s="18">
        <v>0</v>
      </c>
      <c r="BI12" s="18">
        <v>15771.32</v>
      </c>
      <c r="BJ12" s="18">
        <v>0</v>
      </c>
      <c r="BK12" s="18">
        <v>1974.89</v>
      </c>
      <c r="BL12" s="18">
        <v>34623.800000000003</v>
      </c>
      <c r="BM12" s="18">
        <v>46784.66</v>
      </c>
      <c r="BN12" s="18">
        <v>276634.89</v>
      </c>
      <c r="BO12" s="18">
        <v>64169.19</v>
      </c>
      <c r="BP12" s="18">
        <v>0</v>
      </c>
      <c r="BQ12" s="18">
        <v>12782.01</v>
      </c>
      <c r="BR12" s="18">
        <v>11027.38</v>
      </c>
      <c r="BS12" s="18">
        <v>4107.34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1234.3</v>
      </c>
      <c r="CD12" s="18">
        <v>1243.53</v>
      </c>
      <c r="CE12" s="18">
        <v>0</v>
      </c>
      <c r="CF12" s="18">
        <v>86922.81</v>
      </c>
      <c r="CG12" s="18">
        <v>198441.46</v>
      </c>
      <c r="CH12" s="18">
        <v>0</v>
      </c>
      <c r="CI12" s="18">
        <v>0</v>
      </c>
      <c r="CJ12" s="18">
        <v>129777.7</v>
      </c>
      <c r="CK12" s="18">
        <v>13151.81</v>
      </c>
      <c r="CL12" s="18">
        <v>33972.44</v>
      </c>
      <c r="CM12" s="18">
        <v>7703.1</v>
      </c>
      <c r="CN12" s="19">
        <v>0</v>
      </c>
    </row>
    <row r="13" spans="1:92" ht="48" x14ac:dyDescent="0.25">
      <c r="A13" s="15">
        <v>7071</v>
      </c>
      <c r="B13" s="16" t="s">
        <v>97</v>
      </c>
      <c r="C13" s="17">
        <v>-79.099999999999994</v>
      </c>
      <c r="D13" s="18">
        <v>0</v>
      </c>
      <c r="E13" s="18">
        <v>25892.18</v>
      </c>
      <c r="F13" s="18">
        <v>18083.580000000002</v>
      </c>
      <c r="G13" s="18">
        <v>0</v>
      </c>
      <c r="H13" s="18">
        <v>0</v>
      </c>
      <c r="I13" s="18">
        <v>20</v>
      </c>
      <c r="J13" s="18">
        <v>1865</v>
      </c>
      <c r="K13" s="18">
        <v>5054.8500000000004</v>
      </c>
      <c r="L13" s="18">
        <v>14788.5</v>
      </c>
      <c r="M13" s="18">
        <v>61245.1</v>
      </c>
      <c r="N13" s="18">
        <v>0</v>
      </c>
      <c r="O13" s="18">
        <v>0</v>
      </c>
      <c r="P13" s="18">
        <v>4075.2</v>
      </c>
      <c r="Q13" s="18">
        <v>0</v>
      </c>
      <c r="R13" s="18">
        <v>0</v>
      </c>
      <c r="S13" s="18">
        <v>0</v>
      </c>
      <c r="T13" s="18">
        <v>16075.5</v>
      </c>
      <c r="U13" s="18">
        <v>0</v>
      </c>
      <c r="V13" s="18">
        <v>0</v>
      </c>
      <c r="W13" s="18">
        <v>0</v>
      </c>
      <c r="X13" s="18">
        <v>-27934.29</v>
      </c>
      <c r="Y13" s="18">
        <v>30820</v>
      </c>
      <c r="Z13" s="18">
        <v>0</v>
      </c>
      <c r="AA13" s="18">
        <v>0</v>
      </c>
      <c r="AB13" s="18">
        <v>0</v>
      </c>
      <c r="AC13" s="18">
        <v>0</v>
      </c>
      <c r="AD13" s="18">
        <v>10055</v>
      </c>
      <c r="AE13" s="18">
        <v>37.880000000000003</v>
      </c>
      <c r="AF13" s="18">
        <v>0</v>
      </c>
      <c r="AG13" s="18">
        <v>0</v>
      </c>
      <c r="AH13" s="18">
        <v>0</v>
      </c>
      <c r="AI13" s="18">
        <v>18720</v>
      </c>
      <c r="AJ13" s="18">
        <v>0</v>
      </c>
      <c r="AK13" s="18">
        <v>0</v>
      </c>
      <c r="AL13" s="18">
        <v>0</v>
      </c>
      <c r="AM13" s="18">
        <v>0</v>
      </c>
      <c r="AN13" s="18">
        <v>3623.88</v>
      </c>
      <c r="AO13" s="18">
        <v>0</v>
      </c>
      <c r="AP13" s="18">
        <v>18850.740000000002</v>
      </c>
      <c r="AQ13" s="18">
        <v>0</v>
      </c>
      <c r="AR13" s="18">
        <v>4112.5200000000004</v>
      </c>
      <c r="AS13" s="18">
        <v>0</v>
      </c>
      <c r="AT13" s="18">
        <v>69.5</v>
      </c>
      <c r="AU13" s="18">
        <v>0</v>
      </c>
      <c r="AV13" s="18">
        <v>0</v>
      </c>
      <c r="AW13" s="18">
        <v>0</v>
      </c>
      <c r="AX13" s="18">
        <v>0</v>
      </c>
      <c r="AY13" s="18">
        <v>30146.66</v>
      </c>
      <c r="AZ13" s="18">
        <v>0</v>
      </c>
      <c r="BA13" s="18">
        <v>0</v>
      </c>
      <c r="BB13" s="18">
        <v>-12192.84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1213.1199999999999</v>
      </c>
      <c r="BJ13" s="18">
        <v>0</v>
      </c>
      <c r="BK13" s="18">
        <v>0</v>
      </c>
      <c r="BL13" s="18">
        <v>56864.84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22747.26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12367.35</v>
      </c>
      <c r="CD13" s="18">
        <v>0</v>
      </c>
      <c r="CE13" s="18">
        <v>0</v>
      </c>
      <c r="CF13" s="18">
        <v>19688.14</v>
      </c>
      <c r="CG13" s="18">
        <v>0</v>
      </c>
      <c r="CH13" s="18">
        <v>0</v>
      </c>
      <c r="CI13" s="18">
        <v>0</v>
      </c>
      <c r="CJ13" s="18">
        <v>0</v>
      </c>
      <c r="CK13" s="18">
        <v>619.9</v>
      </c>
      <c r="CL13" s="18">
        <v>0</v>
      </c>
      <c r="CM13" s="18">
        <v>1789</v>
      </c>
      <c r="CN13" s="19">
        <v>1</v>
      </c>
    </row>
    <row r="14" spans="1:92" ht="36" x14ac:dyDescent="0.25">
      <c r="A14" s="15">
        <v>70790</v>
      </c>
      <c r="B14" s="16" t="s">
        <v>98</v>
      </c>
      <c r="C14" s="17">
        <v>0</v>
      </c>
      <c r="D14" s="18">
        <v>-300005.75</v>
      </c>
      <c r="E14" s="18">
        <v>0</v>
      </c>
      <c r="F14" s="18">
        <v>0</v>
      </c>
      <c r="G14" s="18">
        <v>284732.39</v>
      </c>
      <c r="H14" s="18">
        <v>9903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-1093.3</v>
      </c>
      <c r="V14" s="18">
        <v>0</v>
      </c>
      <c r="W14" s="18">
        <v>0</v>
      </c>
      <c r="X14" s="18">
        <v>64688.39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13120.47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8400</v>
      </c>
      <c r="AX14" s="18">
        <v>451588.29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120</v>
      </c>
      <c r="BP14" s="18">
        <v>0</v>
      </c>
      <c r="BQ14" s="18">
        <v>0</v>
      </c>
      <c r="BR14" s="18">
        <v>-3348.02</v>
      </c>
      <c r="BS14" s="18">
        <v>1936.74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5240.57</v>
      </c>
      <c r="CH14" s="18">
        <v>0</v>
      </c>
      <c r="CI14" s="18">
        <v>0</v>
      </c>
      <c r="CJ14" s="18">
        <v>0</v>
      </c>
      <c r="CK14" s="18">
        <v>-58928.4</v>
      </c>
      <c r="CL14" s="18">
        <v>-4531.8999999999996</v>
      </c>
      <c r="CM14" s="18">
        <v>-85653</v>
      </c>
      <c r="CN14" s="19">
        <v>20199.7</v>
      </c>
    </row>
    <row r="15" spans="1:92" ht="72" x14ac:dyDescent="0.25">
      <c r="A15" s="15">
        <v>747010</v>
      </c>
      <c r="B15" s="16" t="s">
        <v>99</v>
      </c>
      <c r="C15" s="17">
        <v>204124.36</v>
      </c>
      <c r="D15" s="18">
        <v>122461.36</v>
      </c>
      <c r="E15" s="18">
        <v>1125</v>
      </c>
      <c r="F15" s="18">
        <v>2194.04</v>
      </c>
      <c r="G15" s="18">
        <v>0</v>
      </c>
      <c r="H15" s="18">
        <v>0</v>
      </c>
      <c r="I15" s="18">
        <v>26226.080000000002</v>
      </c>
      <c r="J15" s="18">
        <v>23266.22</v>
      </c>
      <c r="K15" s="18">
        <v>2665.61</v>
      </c>
      <c r="L15" s="18">
        <v>0</v>
      </c>
      <c r="M15" s="18">
        <v>2055</v>
      </c>
      <c r="N15" s="18">
        <v>20744.400000000001</v>
      </c>
      <c r="O15" s="18">
        <v>8044.64</v>
      </c>
      <c r="P15" s="18">
        <v>12237.12</v>
      </c>
      <c r="Q15" s="18">
        <v>0</v>
      </c>
      <c r="R15" s="18">
        <v>1491.3</v>
      </c>
      <c r="S15" s="18">
        <v>0</v>
      </c>
      <c r="T15" s="18">
        <v>22603.29</v>
      </c>
      <c r="U15" s="18">
        <v>70961.460000000006</v>
      </c>
      <c r="V15" s="18">
        <v>13703.46</v>
      </c>
      <c r="W15" s="18">
        <v>10679.34</v>
      </c>
      <c r="X15" s="18">
        <v>0</v>
      </c>
      <c r="Y15" s="18">
        <v>43561.64</v>
      </c>
      <c r="Z15" s="18">
        <v>355.81</v>
      </c>
      <c r="AA15" s="18">
        <v>0</v>
      </c>
      <c r="AB15" s="18">
        <v>62040.26</v>
      </c>
      <c r="AC15" s="18">
        <v>0</v>
      </c>
      <c r="AD15" s="18">
        <v>1581.27</v>
      </c>
      <c r="AE15" s="18">
        <v>11640.62</v>
      </c>
      <c r="AF15" s="18">
        <v>112.78</v>
      </c>
      <c r="AG15" s="18">
        <v>25635.19</v>
      </c>
      <c r="AH15" s="18">
        <v>0</v>
      </c>
      <c r="AI15" s="18">
        <v>0</v>
      </c>
      <c r="AJ15" s="18">
        <v>22469.11</v>
      </c>
      <c r="AK15" s="18">
        <v>11719.9</v>
      </c>
      <c r="AL15" s="18">
        <v>38901.61</v>
      </c>
      <c r="AM15" s="18">
        <v>4049.06</v>
      </c>
      <c r="AN15" s="18">
        <v>0</v>
      </c>
      <c r="AO15" s="18">
        <v>1984.7</v>
      </c>
      <c r="AP15" s="18">
        <v>32205.38</v>
      </c>
      <c r="AQ15" s="18">
        <v>1341.38</v>
      </c>
      <c r="AR15" s="18">
        <v>16455.05</v>
      </c>
      <c r="AS15" s="18">
        <v>2495.39</v>
      </c>
      <c r="AT15" s="18">
        <v>5699.78</v>
      </c>
      <c r="AU15" s="18">
        <v>2748.87</v>
      </c>
      <c r="AV15" s="18">
        <v>56176.68</v>
      </c>
      <c r="AW15" s="18">
        <v>31532.5</v>
      </c>
      <c r="AX15" s="18">
        <v>51807.79</v>
      </c>
      <c r="AY15" s="18">
        <v>338.74</v>
      </c>
      <c r="AZ15" s="18">
        <v>43.52</v>
      </c>
      <c r="BA15" s="18">
        <v>2909.89</v>
      </c>
      <c r="BB15" s="18">
        <v>29216.05</v>
      </c>
      <c r="BC15" s="18">
        <v>0</v>
      </c>
      <c r="BD15" s="18">
        <v>0</v>
      </c>
      <c r="BE15" s="18">
        <v>2259.2800000000002</v>
      </c>
      <c r="BF15" s="18">
        <v>32653.64</v>
      </c>
      <c r="BG15" s="18">
        <v>4950.32</v>
      </c>
      <c r="BH15" s="18">
        <v>6130.42</v>
      </c>
      <c r="BI15" s="18">
        <v>39174.86</v>
      </c>
      <c r="BJ15" s="18">
        <v>40217.980000000003</v>
      </c>
      <c r="BK15" s="18">
        <v>46984.1</v>
      </c>
      <c r="BL15" s="18">
        <v>0</v>
      </c>
      <c r="BM15" s="18">
        <v>5421.89</v>
      </c>
      <c r="BN15" s="18">
        <v>0</v>
      </c>
      <c r="BO15" s="18">
        <v>15739.69</v>
      </c>
      <c r="BP15" s="18">
        <v>29073.599999999999</v>
      </c>
      <c r="BQ15" s="18">
        <v>7780.56</v>
      </c>
      <c r="BR15" s="18">
        <v>14051.67</v>
      </c>
      <c r="BS15" s="18">
        <v>10591.02</v>
      </c>
      <c r="BT15" s="18">
        <v>7380.38</v>
      </c>
      <c r="BU15" s="18">
        <v>1368.19</v>
      </c>
      <c r="BV15" s="18">
        <v>31251.77</v>
      </c>
      <c r="BW15" s="18">
        <v>950</v>
      </c>
      <c r="BX15" s="18">
        <v>0</v>
      </c>
      <c r="BY15" s="18">
        <v>745.4</v>
      </c>
      <c r="BZ15" s="18">
        <v>54810.51</v>
      </c>
      <c r="CA15" s="18">
        <v>31918.28</v>
      </c>
      <c r="CB15" s="18">
        <v>19070.169999999998</v>
      </c>
      <c r="CC15" s="18">
        <v>1116.3499999999999</v>
      </c>
      <c r="CD15" s="18">
        <v>3824.58</v>
      </c>
      <c r="CE15" s="18">
        <v>3447.16</v>
      </c>
      <c r="CF15" s="18">
        <v>0</v>
      </c>
      <c r="CG15" s="18">
        <v>0</v>
      </c>
      <c r="CH15" s="18">
        <v>57086.15</v>
      </c>
      <c r="CI15" s="18">
        <v>3635.94</v>
      </c>
      <c r="CJ15" s="18">
        <v>92200.77</v>
      </c>
      <c r="CK15" s="18">
        <v>43856.5</v>
      </c>
      <c r="CL15" s="18">
        <v>56322.7</v>
      </c>
      <c r="CM15" s="18">
        <v>2230</v>
      </c>
      <c r="CN15" s="19">
        <v>2953.99</v>
      </c>
    </row>
    <row r="16" spans="1:92" ht="60" x14ac:dyDescent="0.25">
      <c r="A16" s="15">
        <v>747011</v>
      </c>
      <c r="B16" s="16" t="s">
        <v>100</v>
      </c>
      <c r="C16" s="17">
        <v>193341.1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656.43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81598.05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14206.37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14864.23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187.5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50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9">
        <v>0</v>
      </c>
    </row>
    <row r="17" spans="1:96" ht="60" x14ac:dyDescent="0.25">
      <c r="A17" s="15">
        <v>747900</v>
      </c>
      <c r="B17" s="16" t="s">
        <v>101</v>
      </c>
      <c r="C17" s="17">
        <v>59488.41</v>
      </c>
      <c r="D17" s="18">
        <v>50685.21</v>
      </c>
      <c r="E17" s="18">
        <v>10263.74</v>
      </c>
      <c r="F17" s="18">
        <v>40</v>
      </c>
      <c r="G17" s="18">
        <v>456509.58</v>
      </c>
      <c r="H17" s="18">
        <v>16796.45</v>
      </c>
      <c r="I17" s="18">
        <v>16038.61</v>
      </c>
      <c r="J17" s="18">
        <v>7325.14</v>
      </c>
      <c r="K17" s="18">
        <v>8410.26</v>
      </c>
      <c r="L17" s="18">
        <v>1138.27</v>
      </c>
      <c r="M17" s="18">
        <v>13882.35</v>
      </c>
      <c r="N17" s="18">
        <v>0</v>
      </c>
      <c r="O17" s="18">
        <v>0</v>
      </c>
      <c r="P17" s="18">
        <v>4962.79</v>
      </c>
      <c r="Q17" s="18">
        <v>4093.14</v>
      </c>
      <c r="R17" s="18">
        <v>0</v>
      </c>
      <c r="S17" s="18">
        <v>18919.150000000001</v>
      </c>
      <c r="T17" s="18">
        <v>11452.38</v>
      </c>
      <c r="U17" s="18">
        <v>13182.77</v>
      </c>
      <c r="V17" s="18">
        <v>2123.16</v>
      </c>
      <c r="W17" s="18">
        <v>862.34</v>
      </c>
      <c r="X17" s="18">
        <v>4437.28</v>
      </c>
      <c r="Y17" s="18">
        <v>46006.42</v>
      </c>
      <c r="Z17" s="18">
        <v>0</v>
      </c>
      <c r="AA17" s="18">
        <v>7938.36</v>
      </c>
      <c r="AB17" s="18">
        <v>18396.96</v>
      </c>
      <c r="AC17" s="18">
        <v>0</v>
      </c>
      <c r="AD17" s="18">
        <v>0</v>
      </c>
      <c r="AE17" s="18">
        <v>13091.61</v>
      </c>
      <c r="AF17" s="18">
        <v>0</v>
      </c>
      <c r="AG17" s="18">
        <v>11579.74</v>
      </c>
      <c r="AH17" s="18">
        <v>17030.330000000002</v>
      </c>
      <c r="AI17" s="18">
        <v>41159.99</v>
      </c>
      <c r="AJ17" s="18">
        <v>4605.13</v>
      </c>
      <c r="AK17" s="18">
        <v>10888.99</v>
      </c>
      <c r="AL17" s="18">
        <v>45170.74</v>
      </c>
      <c r="AM17" s="18">
        <v>2124.33</v>
      </c>
      <c r="AN17" s="18">
        <v>5628.11</v>
      </c>
      <c r="AO17" s="18">
        <v>3157.53</v>
      </c>
      <c r="AP17" s="18">
        <v>0</v>
      </c>
      <c r="AQ17" s="18">
        <v>35.26</v>
      </c>
      <c r="AR17" s="18">
        <v>1871.12</v>
      </c>
      <c r="AS17" s="18">
        <v>52</v>
      </c>
      <c r="AT17" s="18">
        <v>583.33000000000004</v>
      </c>
      <c r="AU17" s="18">
        <v>1310.2</v>
      </c>
      <c r="AV17" s="18">
        <v>19518.97</v>
      </c>
      <c r="AW17" s="18">
        <v>841.45</v>
      </c>
      <c r="AX17" s="18">
        <v>0</v>
      </c>
      <c r="AY17" s="18">
        <v>44674.28</v>
      </c>
      <c r="AZ17" s="18">
        <v>1873.82</v>
      </c>
      <c r="BA17" s="18">
        <v>717.33</v>
      </c>
      <c r="BB17" s="18">
        <v>13793.68</v>
      </c>
      <c r="BC17" s="18">
        <v>0</v>
      </c>
      <c r="BD17" s="18">
        <v>31128.27</v>
      </c>
      <c r="BE17" s="18">
        <v>1071.1199999999999</v>
      </c>
      <c r="BF17" s="18">
        <v>1872.85</v>
      </c>
      <c r="BG17" s="18">
        <v>10255.31</v>
      </c>
      <c r="BH17" s="18">
        <v>6826.37</v>
      </c>
      <c r="BI17" s="18">
        <v>10.84</v>
      </c>
      <c r="BJ17" s="18">
        <v>0</v>
      </c>
      <c r="BK17" s="18">
        <v>0</v>
      </c>
      <c r="BL17" s="18">
        <v>7341.69</v>
      </c>
      <c r="BM17" s="18">
        <v>22354.7</v>
      </c>
      <c r="BN17" s="18">
        <v>40467.15</v>
      </c>
      <c r="BO17" s="18">
        <v>29609.87</v>
      </c>
      <c r="BP17" s="18">
        <v>7533.12</v>
      </c>
      <c r="BQ17" s="18">
        <v>2878.77</v>
      </c>
      <c r="BR17" s="18">
        <v>3952.82</v>
      </c>
      <c r="BS17" s="18">
        <v>5107.57</v>
      </c>
      <c r="BT17" s="18">
        <v>7084.08</v>
      </c>
      <c r="BU17" s="18">
        <v>1693.97</v>
      </c>
      <c r="BV17" s="18">
        <v>6969.91</v>
      </c>
      <c r="BW17" s="18">
        <v>4782</v>
      </c>
      <c r="BX17" s="18">
        <v>5446.63</v>
      </c>
      <c r="BY17" s="18">
        <v>2281.83</v>
      </c>
      <c r="BZ17" s="18">
        <v>7553.49</v>
      </c>
      <c r="CA17" s="18">
        <v>0</v>
      </c>
      <c r="CB17" s="18">
        <v>8402.27</v>
      </c>
      <c r="CC17" s="18">
        <v>526.86</v>
      </c>
      <c r="CD17" s="18">
        <v>2807.59</v>
      </c>
      <c r="CE17" s="18">
        <v>1270.32</v>
      </c>
      <c r="CF17" s="18">
        <v>13326.97</v>
      </c>
      <c r="CG17" s="18">
        <v>26410.07</v>
      </c>
      <c r="CH17" s="18">
        <v>12540.73</v>
      </c>
      <c r="CI17" s="18">
        <v>2032.04</v>
      </c>
      <c r="CJ17" s="18">
        <v>26969.22</v>
      </c>
      <c r="CK17" s="18">
        <v>17868.43</v>
      </c>
      <c r="CL17" s="18">
        <v>22071.68</v>
      </c>
      <c r="CM17" s="18">
        <v>3078.25</v>
      </c>
      <c r="CN17" s="19">
        <v>0</v>
      </c>
    </row>
    <row r="18" spans="1:96" ht="48.75" thickBot="1" x14ac:dyDescent="0.3">
      <c r="A18" s="20">
        <v>747901</v>
      </c>
      <c r="B18" s="21" t="s">
        <v>102</v>
      </c>
      <c r="C18" s="22">
        <v>59488.41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100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5055.84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157.38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1563.37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4">
        <v>0</v>
      </c>
    </row>
    <row r="24" spans="1:96" ht="15.75" thickBot="1" x14ac:dyDescent="0.3"/>
    <row r="25" spans="1:96" ht="93" customHeight="1" thickBot="1" x14ac:dyDescent="0.3">
      <c r="A25" s="235" t="s">
        <v>188</v>
      </c>
      <c r="B25" s="236"/>
      <c r="CP25" s="1" t="s">
        <v>192</v>
      </c>
    </row>
    <row r="26" spans="1:96" ht="60" x14ac:dyDescent="0.25">
      <c r="A26" s="159">
        <v>634</v>
      </c>
      <c r="B26" s="187" t="s">
        <v>181</v>
      </c>
      <c r="C26" s="189">
        <v>12266.4</v>
      </c>
      <c r="D26" s="190">
        <v>52670.67</v>
      </c>
      <c r="E26" s="190">
        <v>23331.39</v>
      </c>
      <c r="F26" s="190">
        <v>0</v>
      </c>
      <c r="G26" s="190">
        <v>-662416.05000000005</v>
      </c>
      <c r="H26" s="190">
        <v>-128.12</v>
      </c>
      <c r="I26" s="190">
        <v>3445.38</v>
      </c>
      <c r="J26" s="190">
        <v>2036.48</v>
      </c>
      <c r="K26" s="190">
        <v>-5698.69</v>
      </c>
      <c r="L26" s="190">
        <v>1040.4000000000001</v>
      </c>
      <c r="M26" s="190">
        <v>-19984.669999999998</v>
      </c>
      <c r="N26" s="190">
        <v>0</v>
      </c>
      <c r="O26" s="190">
        <v>1928.08</v>
      </c>
      <c r="P26" s="190">
        <v>-178.31</v>
      </c>
      <c r="Q26" s="190">
        <v>9363.24</v>
      </c>
      <c r="R26" s="190">
        <v>77.2</v>
      </c>
      <c r="S26" s="190">
        <v>16468.810000000001</v>
      </c>
      <c r="T26" s="190">
        <v>5081.6899999999996</v>
      </c>
      <c r="U26" s="190">
        <v>83988.1</v>
      </c>
      <c r="V26" s="190">
        <v>0</v>
      </c>
      <c r="W26" s="190">
        <v>-4260.45</v>
      </c>
      <c r="X26" s="190">
        <v>0</v>
      </c>
      <c r="Y26" s="190">
        <v>0</v>
      </c>
      <c r="Z26" s="190">
        <v>1291.3699999999999</v>
      </c>
      <c r="AA26" s="190">
        <v>2243.2399999999998</v>
      </c>
      <c r="AB26" s="190">
        <v>2820.23</v>
      </c>
      <c r="AC26" s="190">
        <v>39136.01</v>
      </c>
      <c r="AD26" s="190">
        <v>4095.98</v>
      </c>
      <c r="AE26" s="190">
        <v>2113.7600000000002</v>
      </c>
      <c r="AF26" s="190">
        <v>3549.38</v>
      </c>
      <c r="AG26" s="190">
        <v>16736.13</v>
      </c>
      <c r="AH26" s="190">
        <v>0</v>
      </c>
      <c r="AI26" s="190">
        <v>18439.59</v>
      </c>
      <c r="AJ26" s="190">
        <v>-25603.89</v>
      </c>
      <c r="AK26" s="190">
        <v>5040.91</v>
      </c>
      <c r="AL26" s="190">
        <v>16443.150000000001</v>
      </c>
      <c r="AM26" s="190">
        <v>0</v>
      </c>
      <c r="AN26" s="190">
        <v>9388.19</v>
      </c>
      <c r="AO26" s="190">
        <v>650.57000000000005</v>
      </c>
      <c r="AP26" s="190">
        <v>-5600.78</v>
      </c>
      <c r="AQ26" s="190">
        <v>0</v>
      </c>
      <c r="AR26" s="190">
        <v>-942.23</v>
      </c>
      <c r="AS26" s="190">
        <v>9949.42</v>
      </c>
      <c r="AT26" s="190">
        <v>5183.6099999999997</v>
      </c>
      <c r="AU26" s="190">
        <v>-255.93</v>
      </c>
      <c r="AV26" s="190">
        <v>55893.62</v>
      </c>
      <c r="AW26" s="190">
        <v>3621.98</v>
      </c>
      <c r="AX26" s="190">
        <v>0</v>
      </c>
      <c r="AY26" s="190">
        <v>-255816.77</v>
      </c>
      <c r="AZ26" s="190">
        <v>46276.98</v>
      </c>
      <c r="BA26" s="190">
        <v>-7709.14</v>
      </c>
      <c r="BB26" s="190">
        <v>-12106.98</v>
      </c>
      <c r="BC26" s="190">
        <v>0</v>
      </c>
      <c r="BD26" s="190">
        <v>66169.460000000006</v>
      </c>
      <c r="BE26" s="190">
        <v>0</v>
      </c>
      <c r="BF26" s="190">
        <v>0</v>
      </c>
      <c r="BG26" s="190">
        <v>10615.16</v>
      </c>
      <c r="BH26" s="190">
        <v>11569.07</v>
      </c>
      <c r="BI26" s="190">
        <v>3820.54</v>
      </c>
      <c r="BJ26" s="190">
        <v>0</v>
      </c>
      <c r="BK26" s="190">
        <v>11182.27</v>
      </c>
      <c r="BL26" s="190">
        <v>-12694.9</v>
      </c>
      <c r="BM26" s="190">
        <v>45830.55</v>
      </c>
      <c r="BN26" s="190">
        <v>208350.91</v>
      </c>
      <c r="BO26" s="190">
        <v>21566.03</v>
      </c>
      <c r="BP26" s="190">
        <v>24081.57</v>
      </c>
      <c r="BQ26" s="190">
        <v>22110.720000000001</v>
      </c>
      <c r="BR26" s="190">
        <v>-27572.28</v>
      </c>
      <c r="BS26" s="190">
        <v>0</v>
      </c>
      <c r="BT26" s="190">
        <v>-952.43</v>
      </c>
      <c r="BU26" s="190">
        <v>5982.15</v>
      </c>
      <c r="BV26" s="190">
        <v>0</v>
      </c>
      <c r="BW26" s="190">
        <v>-76232.91</v>
      </c>
      <c r="BX26" s="190">
        <v>13587.12</v>
      </c>
      <c r="BY26" s="190">
        <v>7167.24</v>
      </c>
      <c r="BZ26" s="190">
        <v>10882.19</v>
      </c>
      <c r="CA26" s="190">
        <v>2081.35</v>
      </c>
      <c r="CB26" s="190">
        <v>2499.09</v>
      </c>
      <c r="CC26" s="190">
        <v>0</v>
      </c>
      <c r="CD26" s="190">
        <v>407.34</v>
      </c>
      <c r="CE26" s="190">
        <v>4855.17</v>
      </c>
      <c r="CF26" s="190">
        <v>-9338.76</v>
      </c>
      <c r="CG26" s="190">
        <v>-26785.15</v>
      </c>
      <c r="CH26" s="190">
        <v>2575.5700000000002</v>
      </c>
      <c r="CI26" s="190">
        <v>17241.900000000001</v>
      </c>
      <c r="CJ26" s="190">
        <v>14368.14</v>
      </c>
      <c r="CK26" s="190">
        <v>3672.57</v>
      </c>
      <c r="CL26" s="190">
        <v>31685.24</v>
      </c>
      <c r="CM26" s="190">
        <v>29353.58</v>
      </c>
      <c r="CN26" s="191">
        <v>1192.03</v>
      </c>
      <c r="CP26" s="186">
        <f>SUM(C26:CN26)</f>
        <v>-126859.5200000003</v>
      </c>
      <c r="CQ26" s="159">
        <v>634</v>
      </c>
      <c r="CR26" s="233" t="s">
        <v>181</v>
      </c>
    </row>
    <row r="27" spans="1:96" ht="60" x14ac:dyDescent="0.25">
      <c r="A27" s="159">
        <v>642</v>
      </c>
      <c r="B27" s="187" t="s">
        <v>182</v>
      </c>
      <c r="C27" s="192">
        <v>61582.91</v>
      </c>
      <c r="D27" s="188">
        <v>0</v>
      </c>
      <c r="E27" s="188">
        <v>0</v>
      </c>
      <c r="F27" s="188">
        <v>0</v>
      </c>
      <c r="G27" s="188">
        <v>1388946.05</v>
      </c>
      <c r="H27" s="188">
        <v>8222.2900000000009</v>
      </c>
      <c r="I27" s="188">
        <v>0</v>
      </c>
      <c r="J27" s="188">
        <v>0</v>
      </c>
      <c r="K27" s="188">
        <v>23309.74</v>
      </c>
      <c r="L27" s="188">
        <v>806.11</v>
      </c>
      <c r="M27" s="188">
        <v>30351.119999999999</v>
      </c>
      <c r="N27" s="188">
        <v>0</v>
      </c>
      <c r="O27" s="188">
        <v>1600.71</v>
      </c>
      <c r="P27" s="188">
        <v>0</v>
      </c>
      <c r="Q27" s="188">
        <v>18032.740000000002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1396.48</v>
      </c>
      <c r="X27" s="188">
        <v>0</v>
      </c>
      <c r="Y27" s="188">
        <v>49439.24</v>
      </c>
      <c r="Z27" s="188">
        <v>0</v>
      </c>
      <c r="AA27" s="188">
        <v>2360.5100000000002</v>
      </c>
      <c r="AB27" s="188">
        <v>34042.78</v>
      </c>
      <c r="AC27" s="188">
        <v>0</v>
      </c>
      <c r="AD27" s="188">
        <v>0</v>
      </c>
      <c r="AE27" s="188">
        <v>15892.38</v>
      </c>
      <c r="AF27" s="188">
        <v>223.82</v>
      </c>
      <c r="AG27" s="188">
        <v>28.65</v>
      </c>
      <c r="AH27" s="188">
        <v>25174.58</v>
      </c>
      <c r="AI27" s="188">
        <v>5994.08</v>
      </c>
      <c r="AJ27" s="188">
        <v>18961.14</v>
      </c>
      <c r="AK27" s="188">
        <v>0</v>
      </c>
      <c r="AL27" s="188">
        <v>0</v>
      </c>
      <c r="AM27" s="188">
        <v>1245.56</v>
      </c>
      <c r="AN27" s="188">
        <v>0</v>
      </c>
      <c r="AO27" s="188">
        <v>0</v>
      </c>
      <c r="AP27" s="188">
        <v>5097.42</v>
      </c>
      <c r="AQ27" s="188">
        <v>77.38</v>
      </c>
      <c r="AR27" s="188">
        <v>0</v>
      </c>
      <c r="AS27" s="188">
        <v>697</v>
      </c>
      <c r="AT27" s="188">
        <v>0</v>
      </c>
      <c r="AU27" s="188">
        <v>0</v>
      </c>
      <c r="AV27" s="188">
        <v>4834.91</v>
      </c>
      <c r="AW27" s="188">
        <v>28436.1</v>
      </c>
      <c r="AX27" s="188">
        <v>15940.24</v>
      </c>
      <c r="AY27" s="188">
        <v>363216.82</v>
      </c>
      <c r="AZ27" s="188">
        <v>0</v>
      </c>
      <c r="BA27" s="188">
        <v>0</v>
      </c>
      <c r="BB27" s="188">
        <v>35974.910000000003</v>
      </c>
      <c r="BC27" s="188">
        <v>0</v>
      </c>
      <c r="BD27" s="188">
        <v>0</v>
      </c>
      <c r="BE27" s="188">
        <v>0</v>
      </c>
      <c r="BF27" s="188">
        <v>3021.74</v>
      </c>
      <c r="BG27" s="188">
        <v>0</v>
      </c>
      <c r="BH27" s="188">
        <v>0</v>
      </c>
      <c r="BI27" s="188">
        <v>0</v>
      </c>
      <c r="BJ27" s="188">
        <v>70485.89</v>
      </c>
      <c r="BK27" s="188">
        <v>41586.67</v>
      </c>
      <c r="BL27" s="188">
        <v>36181.919999999998</v>
      </c>
      <c r="BM27" s="188">
        <v>14994.24</v>
      </c>
      <c r="BN27" s="188">
        <v>0</v>
      </c>
      <c r="BO27" s="188">
        <v>2936.04</v>
      </c>
      <c r="BP27" s="188">
        <v>0</v>
      </c>
      <c r="BQ27" s="188">
        <v>0</v>
      </c>
      <c r="BR27" s="188">
        <v>46974.559999999998</v>
      </c>
      <c r="BS27" s="188">
        <v>648.98</v>
      </c>
      <c r="BT27" s="188">
        <v>694</v>
      </c>
      <c r="BU27" s="188">
        <v>2054.75</v>
      </c>
      <c r="BV27" s="188">
        <v>0</v>
      </c>
      <c r="BW27" s="188">
        <v>97527.039999999994</v>
      </c>
      <c r="BX27" s="188">
        <v>0</v>
      </c>
      <c r="BY27" s="188">
        <v>16738.88</v>
      </c>
      <c r="BZ27" s="188">
        <v>0</v>
      </c>
      <c r="CA27" s="188">
        <v>0</v>
      </c>
      <c r="CB27" s="188">
        <v>977.42</v>
      </c>
      <c r="CC27" s="188">
        <v>0</v>
      </c>
      <c r="CD27" s="188">
        <v>0</v>
      </c>
      <c r="CE27" s="188">
        <v>138.13</v>
      </c>
      <c r="CF27" s="188">
        <v>66689.070000000007</v>
      </c>
      <c r="CG27" s="188">
        <v>80932</v>
      </c>
      <c r="CH27" s="188">
        <v>16100.56</v>
      </c>
      <c r="CI27" s="188">
        <v>0</v>
      </c>
      <c r="CJ27" s="188">
        <v>0</v>
      </c>
      <c r="CK27" s="188">
        <v>36790.959999999999</v>
      </c>
      <c r="CL27" s="188">
        <v>11262.4</v>
      </c>
      <c r="CM27" s="188">
        <v>0</v>
      </c>
      <c r="CN27" s="193">
        <v>0</v>
      </c>
      <c r="CP27" s="219">
        <f t="shared" ref="CP27:CP28" si="0">SUM(C27:CN27)</f>
        <v>2688620.92</v>
      </c>
      <c r="CQ27" s="159">
        <v>642</v>
      </c>
      <c r="CR27" s="233" t="s">
        <v>182</v>
      </c>
    </row>
    <row r="28" spans="1:96" ht="75" x14ac:dyDescent="0.25">
      <c r="A28" s="159">
        <v>742</v>
      </c>
      <c r="B28" s="187" t="s">
        <v>183</v>
      </c>
      <c r="C28" s="192">
        <v>0</v>
      </c>
      <c r="D28" s="188">
        <v>0</v>
      </c>
      <c r="E28" s="188">
        <v>18758.22</v>
      </c>
      <c r="F28" s="188">
        <v>0</v>
      </c>
      <c r="G28" s="188">
        <v>70360.509999999995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189</v>
      </c>
      <c r="R28" s="188">
        <v>0</v>
      </c>
      <c r="S28" s="188">
        <v>0</v>
      </c>
      <c r="T28" s="188">
        <v>0</v>
      </c>
      <c r="U28" s="188">
        <v>5187.38</v>
      </c>
      <c r="V28" s="188">
        <v>0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236.73</v>
      </c>
      <c r="AI28" s="188">
        <v>0</v>
      </c>
      <c r="AJ28" s="188">
        <v>0</v>
      </c>
      <c r="AK28" s="188">
        <v>0</v>
      </c>
      <c r="AL28" s="188">
        <v>257.35000000000002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v>0</v>
      </c>
      <c r="AS28" s="188">
        <v>0</v>
      </c>
      <c r="AT28" s="188">
        <v>0</v>
      </c>
      <c r="AU28" s="188">
        <v>0</v>
      </c>
      <c r="AV28" s="188">
        <v>0</v>
      </c>
      <c r="AW28" s="188">
        <v>3374.3</v>
      </c>
      <c r="AX28" s="188">
        <v>0</v>
      </c>
      <c r="AY28" s="188">
        <v>0</v>
      </c>
      <c r="AZ28" s="188">
        <v>0</v>
      </c>
      <c r="BA28" s="188">
        <v>0</v>
      </c>
      <c r="BB28" s="188">
        <v>0</v>
      </c>
      <c r="BC28" s="188">
        <v>0</v>
      </c>
      <c r="BD28" s="188">
        <v>1821.4</v>
      </c>
      <c r="BE28" s="188">
        <v>0</v>
      </c>
      <c r="BF28" s="188">
        <v>0</v>
      </c>
      <c r="BG28" s="188">
        <v>0</v>
      </c>
      <c r="BH28" s="188"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8914.52</v>
      </c>
      <c r="BN28" s="188">
        <v>0</v>
      </c>
      <c r="BO28" s="188">
        <v>3658.71</v>
      </c>
      <c r="BP28" s="188">
        <v>0</v>
      </c>
      <c r="BQ28" s="188">
        <v>0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  <c r="BX28" s="188">
        <v>7432.77</v>
      </c>
      <c r="BY28" s="188">
        <v>0</v>
      </c>
      <c r="BZ28" s="188">
        <v>0</v>
      </c>
      <c r="CA28" s="188">
        <v>0</v>
      </c>
      <c r="CB28" s="188">
        <v>0</v>
      </c>
      <c r="CC28" s="188">
        <v>0</v>
      </c>
      <c r="CD28" s="188">
        <v>436.65</v>
      </c>
      <c r="CE28" s="188">
        <v>1593.63</v>
      </c>
      <c r="CF28" s="188">
        <v>0</v>
      </c>
      <c r="CG28" s="188">
        <v>0</v>
      </c>
      <c r="CH28" s="188">
        <v>0</v>
      </c>
      <c r="CI28" s="188">
        <v>0</v>
      </c>
      <c r="CJ28" s="188">
        <v>0</v>
      </c>
      <c r="CK28" s="188">
        <v>19434.849999999999</v>
      </c>
      <c r="CL28" s="188">
        <v>1174.6500000000001</v>
      </c>
      <c r="CM28" s="188">
        <v>0</v>
      </c>
      <c r="CN28" s="193">
        <v>236.15</v>
      </c>
      <c r="CP28" s="186">
        <f t="shared" si="0"/>
        <v>143066.82</v>
      </c>
      <c r="CQ28" s="159">
        <v>742</v>
      </c>
      <c r="CR28" s="233" t="s">
        <v>183</v>
      </c>
    </row>
    <row r="29" spans="1:96" ht="15.75" thickBot="1" x14ac:dyDescent="0.3">
      <c r="A29" s="237" t="s">
        <v>189</v>
      </c>
      <c r="B29" s="238"/>
      <c r="C29" s="194">
        <f>SUM(C26:C28)</f>
        <v>73849.31</v>
      </c>
      <c r="D29" s="195">
        <f t="shared" ref="D29:BO29" si="1">SUM(D26:D28)</f>
        <v>52670.67</v>
      </c>
      <c r="E29" s="195">
        <f t="shared" si="1"/>
        <v>42089.61</v>
      </c>
      <c r="F29" s="195">
        <f t="shared" si="1"/>
        <v>0</v>
      </c>
      <c r="G29" s="195">
        <f t="shared" si="1"/>
        <v>796890.51</v>
      </c>
      <c r="H29" s="195">
        <f t="shared" si="1"/>
        <v>8094.170000000001</v>
      </c>
      <c r="I29" s="195">
        <f t="shared" si="1"/>
        <v>3445.38</v>
      </c>
      <c r="J29" s="195">
        <f t="shared" si="1"/>
        <v>2036.48</v>
      </c>
      <c r="K29" s="195">
        <f t="shared" si="1"/>
        <v>17611.050000000003</v>
      </c>
      <c r="L29" s="195">
        <f t="shared" si="1"/>
        <v>1846.5100000000002</v>
      </c>
      <c r="M29" s="195">
        <f t="shared" si="1"/>
        <v>10366.450000000001</v>
      </c>
      <c r="N29" s="195">
        <f t="shared" si="1"/>
        <v>0</v>
      </c>
      <c r="O29" s="195">
        <f t="shared" si="1"/>
        <v>3528.79</v>
      </c>
      <c r="P29" s="195">
        <f t="shared" si="1"/>
        <v>-178.31</v>
      </c>
      <c r="Q29" s="195">
        <f t="shared" si="1"/>
        <v>27584.980000000003</v>
      </c>
      <c r="R29" s="195">
        <f t="shared" si="1"/>
        <v>77.2</v>
      </c>
      <c r="S29" s="195">
        <f t="shared" si="1"/>
        <v>16468.810000000001</v>
      </c>
      <c r="T29" s="195">
        <f t="shared" si="1"/>
        <v>5081.6899999999996</v>
      </c>
      <c r="U29" s="195">
        <f t="shared" si="1"/>
        <v>89175.48000000001</v>
      </c>
      <c r="V29" s="195">
        <f t="shared" si="1"/>
        <v>0</v>
      </c>
      <c r="W29" s="195">
        <f t="shared" si="1"/>
        <v>-2863.97</v>
      </c>
      <c r="X29" s="195">
        <f t="shared" si="1"/>
        <v>0</v>
      </c>
      <c r="Y29" s="195">
        <f t="shared" si="1"/>
        <v>49439.24</v>
      </c>
      <c r="Z29" s="195">
        <f t="shared" si="1"/>
        <v>1291.3699999999999</v>
      </c>
      <c r="AA29" s="195">
        <f t="shared" si="1"/>
        <v>4603.75</v>
      </c>
      <c r="AB29" s="195">
        <f t="shared" si="1"/>
        <v>36863.01</v>
      </c>
      <c r="AC29" s="195">
        <f t="shared" si="1"/>
        <v>39136.01</v>
      </c>
      <c r="AD29" s="195">
        <f t="shared" si="1"/>
        <v>4095.98</v>
      </c>
      <c r="AE29" s="195">
        <f t="shared" si="1"/>
        <v>18006.14</v>
      </c>
      <c r="AF29" s="195">
        <f t="shared" si="1"/>
        <v>3773.2000000000003</v>
      </c>
      <c r="AG29" s="195">
        <f t="shared" si="1"/>
        <v>16764.780000000002</v>
      </c>
      <c r="AH29" s="195">
        <f t="shared" si="1"/>
        <v>25411.31</v>
      </c>
      <c r="AI29" s="195">
        <f t="shared" si="1"/>
        <v>24433.67</v>
      </c>
      <c r="AJ29" s="195">
        <f t="shared" si="1"/>
        <v>-6642.75</v>
      </c>
      <c r="AK29" s="195">
        <f t="shared" si="1"/>
        <v>5040.91</v>
      </c>
      <c r="AL29" s="195">
        <f t="shared" si="1"/>
        <v>16700.5</v>
      </c>
      <c r="AM29" s="195">
        <f t="shared" si="1"/>
        <v>1245.56</v>
      </c>
      <c r="AN29" s="195">
        <f t="shared" si="1"/>
        <v>9388.19</v>
      </c>
      <c r="AO29" s="195">
        <f t="shared" si="1"/>
        <v>650.57000000000005</v>
      </c>
      <c r="AP29" s="195">
        <f t="shared" si="1"/>
        <v>-503.35999999999967</v>
      </c>
      <c r="AQ29" s="195">
        <f t="shared" si="1"/>
        <v>77.38</v>
      </c>
      <c r="AR29" s="195">
        <f t="shared" si="1"/>
        <v>-942.23</v>
      </c>
      <c r="AS29" s="195">
        <f t="shared" si="1"/>
        <v>10646.42</v>
      </c>
      <c r="AT29" s="195">
        <f t="shared" si="1"/>
        <v>5183.6099999999997</v>
      </c>
      <c r="AU29" s="195">
        <f t="shared" si="1"/>
        <v>-255.93</v>
      </c>
      <c r="AV29" s="195">
        <f t="shared" si="1"/>
        <v>60728.53</v>
      </c>
      <c r="AW29" s="195">
        <f t="shared" si="1"/>
        <v>35432.379999999997</v>
      </c>
      <c r="AX29" s="195">
        <f t="shared" si="1"/>
        <v>15940.24</v>
      </c>
      <c r="AY29" s="195">
        <f t="shared" si="1"/>
        <v>107400.05000000002</v>
      </c>
      <c r="AZ29" s="195">
        <f t="shared" si="1"/>
        <v>46276.98</v>
      </c>
      <c r="BA29" s="195">
        <f t="shared" si="1"/>
        <v>-7709.14</v>
      </c>
      <c r="BB29" s="195">
        <f t="shared" si="1"/>
        <v>23867.930000000004</v>
      </c>
      <c r="BC29" s="195">
        <f t="shared" si="1"/>
        <v>0</v>
      </c>
      <c r="BD29" s="195">
        <f t="shared" si="1"/>
        <v>67990.86</v>
      </c>
      <c r="BE29" s="195">
        <f t="shared" si="1"/>
        <v>0</v>
      </c>
      <c r="BF29" s="195">
        <f t="shared" si="1"/>
        <v>3021.74</v>
      </c>
      <c r="BG29" s="195">
        <f t="shared" si="1"/>
        <v>10615.16</v>
      </c>
      <c r="BH29" s="195">
        <f t="shared" si="1"/>
        <v>11569.07</v>
      </c>
      <c r="BI29" s="195">
        <f t="shared" si="1"/>
        <v>3820.54</v>
      </c>
      <c r="BJ29" s="195">
        <f t="shared" si="1"/>
        <v>70485.89</v>
      </c>
      <c r="BK29" s="195">
        <f t="shared" si="1"/>
        <v>52768.94</v>
      </c>
      <c r="BL29" s="195">
        <f t="shared" si="1"/>
        <v>23487.019999999997</v>
      </c>
      <c r="BM29" s="195">
        <f t="shared" si="1"/>
        <v>69739.31</v>
      </c>
      <c r="BN29" s="195">
        <f t="shared" si="1"/>
        <v>208350.91</v>
      </c>
      <c r="BO29" s="195">
        <f t="shared" si="1"/>
        <v>28160.78</v>
      </c>
      <c r="BP29" s="195">
        <f t="shared" ref="BP29:CN29" si="2">SUM(BP26:BP28)</f>
        <v>24081.57</v>
      </c>
      <c r="BQ29" s="195">
        <f t="shared" si="2"/>
        <v>22110.720000000001</v>
      </c>
      <c r="BR29" s="195">
        <f t="shared" si="2"/>
        <v>19402.28</v>
      </c>
      <c r="BS29" s="195">
        <f t="shared" si="2"/>
        <v>648.98</v>
      </c>
      <c r="BT29" s="195">
        <f t="shared" si="2"/>
        <v>-258.42999999999995</v>
      </c>
      <c r="BU29" s="195">
        <f t="shared" si="2"/>
        <v>8036.9</v>
      </c>
      <c r="BV29" s="195">
        <f t="shared" si="2"/>
        <v>0</v>
      </c>
      <c r="BW29" s="195">
        <f t="shared" si="2"/>
        <v>21294.12999999999</v>
      </c>
      <c r="BX29" s="195">
        <f t="shared" si="2"/>
        <v>21019.89</v>
      </c>
      <c r="BY29" s="195">
        <f t="shared" si="2"/>
        <v>23906.120000000003</v>
      </c>
      <c r="BZ29" s="195">
        <f t="shared" si="2"/>
        <v>10882.19</v>
      </c>
      <c r="CA29" s="195">
        <f t="shared" si="2"/>
        <v>2081.35</v>
      </c>
      <c r="CB29" s="195">
        <f t="shared" si="2"/>
        <v>3476.51</v>
      </c>
      <c r="CC29" s="195">
        <f t="shared" si="2"/>
        <v>0</v>
      </c>
      <c r="CD29" s="195">
        <f t="shared" si="2"/>
        <v>843.99</v>
      </c>
      <c r="CE29" s="195">
        <f t="shared" si="2"/>
        <v>6586.93</v>
      </c>
      <c r="CF29" s="195">
        <f t="shared" si="2"/>
        <v>57350.310000000005</v>
      </c>
      <c r="CG29" s="195">
        <f t="shared" si="2"/>
        <v>54146.85</v>
      </c>
      <c r="CH29" s="195">
        <f t="shared" si="2"/>
        <v>18676.13</v>
      </c>
      <c r="CI29" s="195">
        <f t="shared" si="2"/>
        <v>17241.900000000001</v>
      </c>
      <c r="CJ29" s="195">
        <f t="shared" si="2"/>
        <v>14368.14</v>
      </c>
      <c r="CK29" s="195">
        <f t="shared" si="2"/>
        <v>59898.38</v>
      </c>
      <c r="CL29" s="195">
        <f t="shared" si="2"/>
        <v>44122.29</v>
      </c>
      <c r="CM29" s="195">
        <f t="shared" si="2"/>
        <v>29353.58</v>
      </c>
      <c r="CN29" s="196">
        <f t="shared" si="2"/>
        <v>1428.18</v>
      </c>
      <c r="CP29" s="186">
        <f>SUM(C29:CN29)</f>
        <v>2704828.2199999997</v>
      </c>
    </row>
  </sheetData>
  <mergeCells count="2">
    <mergeCell ref="A25:B25"/>
    <mergeCell ref="A29:B29"/>
  </mergeCells>
  <pageMargins left="0.31496062992125984" right="0.31496062992125984" top="0.74803149606299213" bottom="0.74803149606299213" header="0.31496062992125984" footer="0.31496062992125984"/>
  <pageSetup paperSize="9" scale="6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7"/>
  <sheetViews>
    <sheetView workbookViewId="0">
      <selection activeCell="CM43" sqref="CM43"/>
    </sheetView>
  </sheetViews>
  <sheetFormatPr defaultRowHeight="15" x14ac:dyDescent="0.25"/>
  <cols>
    <col min="1" max="1" width="7" customWidth="1"/>
    <col min="2" max="2" width="35" customWidth="1"/>
    <col min="3" max="3" width="12.7109375" bestFit="1" customWidth="1"/>
    <col min="4" max="6" width="11.7109375" bestFit="1" customWidth="1"/>
    <col min="7" max="7" width="12.7109375" bestFit="1" customWidth="1"/>
    <col min="8" max="12" width="11.7109375" bestFit="1" customWidth="1"/>
    <col min="13" max="13" width="12.7109375" bestFit="1" customWidth="1"/>
    <col min="14" max="24" width="11.7109375" bestFit="1" customWidth="1"/>
    <col min="25" max="25" width="12.7109375" bestFit="1" customWidth="1"/>
    <col min="26" max="30" width="11.7109375" bestFit="1" customWidth="1"/>
    <col min="31" max="31" width="12.7109375" bestFit="1" customWidth="1"/>
    <col min="32" max="37" width="11.7109375" bestFit="1" customWidth="1"/>
    <col min="38" max="38" width="12.7109375" bestFit="1" customWidth="1"/>
    <col min="39" max="40" width="11.7109375" bestFit="1" customWidth="1"/>
    <col min="41" max="41" width="10.140625" bestFit="1" customWidth="1"/>
    <col min="42" max="50" width="11.7109375" bestFit="1" customWidth="1"/>
    <col min="51" max="51" width="12.7109375" bestFit="1" customWidth="1"/>
    <col min="52" max="64" width="11.7109375" bestFit="1" customWidth="1"/>
    <col min="65" max="66" width="12.7109375" bestFit="1" customWidth="1"/>
    <col min="67" max="81" width="11.7109375" bestFit="1" customWidth="1"/>
    <col min="82" max="82" width="12.7109375" bestFit="1" customWidth="1"/>
    <col min="83" max="83" width="11.7109375" bestFit="1" customWidth="1"/>
    <col min="84" max="84" width="12.7109375" bestFit="1" customWidth="1"/>
    <col min="85" max="86" width="11.7109375" bestFit="1" customWidth="1"/>
    <col min="87" max="87" width="12.7109375" bestFit="1" customWidth="1"/>
    <col min="88" max="91" width="11.7109375" bestFit="1" customWidth="1"/>
    <col min="93" max="93" width="14.42578125" customWidth="1"/>
    <col min="95" max="95" width="28.42578125" customWidth="1"/>
  </cols>
  <sheetData>
    <row r="1" spans="1:91" s="1" customFormat="1" ht="23.25" customHeight="1" x14ac:dyDescent="0.25">
      <c r="A1" s="242" t="s">
        <v>103</v>
      </c>
      <c r="B1" s="243"/>
      <c r="C1" s="25">
        <v>1010</v>
      </c>
      <c r="D1" s="26">
        <v>1065</v>
      </c>
      <c r="E1" s="26">
        <v>1110</v>
      </c>
      <c r="F1" s="26">
        <v>1120</v>
      </c>
      <c r="G1" s="26">
        <v>1140</v>
      </c>
      <c r="H1" s="26">
        <v>1150</v>
      </c>
      <c r="I1" s="26">
        <v>1155</v>
      </c>
      <c r="J1" s="26">
        <v>1160</v>
      </c>
      <c r="K1" s="26">
        <v>1170</v>
      </c>
      <c r="L1" s="26">
        <v>1200</v>
      </c>
      <c r="M1" s="26">
        <v>1210</v>
      </c>
      <c r="N1" s="26">
        <v>1230</v>
      </c>
      <c r="O1" s="26">
        <v>1235</v>
      </c>
      <c r="P1" s="26">
        <v>1250</v>
      </c>
      <c r="Q1" s="26">
        <v>1256</v>
      </c>
      <c r="R1" s="26">
        <v>1260</v>
      </c>
      <c r="S1" s="26">
        <v>1290</v>
      </c>
      <c r="T1" s="26">
        <v>1295</v>
      </c>
      <c r="U1" s="26">
        <v>1300</v>
      </c>
      <c r="V1" s="26">
        <v>1310</v>
      </c>
      <c r="W1" s="26">
        <v>1320</v>
      </c>
      <c r="X1" s="26">
        <v>2010</v>
      </c>
      <c r="Y1" s="26">
        <v>2228</v>
      </c>
      <c r="Z1" s="26">
        <v>2250</v>
      </c>
      <c r="AA1" s="26">
        <v>2290</v>
      </c>
      <c r="AB1" s="26">
        <v>2350</v>
      </c>
      <c r="AC1" s="26">
        <v>2351</v>
      </c>
      <c r="AD1" s="26">
        <v>2360</v>
      </c>
      <c r="AE1" s="26">
        <v>2420</v>
      </c>
      <c r="AF1" s="26">
        <v>2455</v>
      </c>
      <c r="AG1" s="26">
        <v>2600</v>
      </c>
      <c r="AH1" s="26">
        <v>2610</v>
      </c>
      <c r="AI1" s="26">
        <v>2630</v>
      </c>
      <c r="AJ1" s="26">
        <v>3060</v>
      </c>
      <c r="AK1" s="26">
        <v>3070</v>
      </c>
      <c r="AL1" s="26">
        <v>3100</v>
      </c>
      <c r="AM1" s="26">
        <v>3120</v>
      </c>
      <c r="AN1" s="26">
        <v>3140</v>
      </c>
      <c r="AO1" s="26">
        <v>3150</v>
      </c>
      <c r="AP1" s="26">
        <v>3200</v>
      </c>
      <c r="AQ1" s="26">
        <v>3210</v>
      </c>
      <c r="AR1" s="26">
        <v>3220</v>
      </c>
      <c r="AS1" s="26">
        <v>3230</v>
      </c>
      <c r="AT1" s="26">
        <v>3240</v>
      </c>
      <c r="AU1" s="26">
        <v>3250</v>
      </c>
      <c r="AV1" s="26">
        <v>3280</v>
      </c>
      <c r="AW1" s="26">
        <v>3315</v>
      </c>
      <c r="AX1" s="26">
        <v>3320</v>
      </c>
      <c r="AY1" s="26">
        <v>3330</v>
      </c>
      <c r="AZ1" s="26">
        <v>3380</v>
      </c>
      <c r="BA1" s="26">
        <v>3390</v>
      </c>
      <c r="BB1" s="26">
        <v>3410</v>
      </c>
      <c r="BC1" s="26">
        <v>3421</v>
      </c>
      <c r="BD1" s="26">
        <v>3431</v>
      </c>
      <c r="BE1" s="26">
        <v>3440</v>
      </c>
      <c r="BF1" s="26">
        <v>4010</v>
      </c>
      <c r="BG1" s="26">
        <v>4015</v>
      </c>
      <c r="BH1" s="26">
        <v>4040</v>
      </c>
      <c r="BI1" s="26">
        <v>4070</v>
      </c>
      <c r="BJ1" s="26">
        <v>4080</v>
      </c>
      <c r="BK1" s="26">
        <v>4090</v>
      </c>
      <c r="BL1" s="26">
        <v>4140</v>
      </c>
      <c r="BM1" s="26">
        <v>4150</v>
      </c>
      <c r="BN1" s="26">
        <v>4160</v>
      </c>
      <c r="BO1" s="26">
        <v>4190</v>
      </c>
      <c r="BP1" s="26">
        <v>4200</v>
      </c>
      <c r="BQ1" s="26">
        <v>4220</v>
      </c>
      <c r="BR1" s="26">
        <v>4230</v>
      </c>
      <c r="BS1" s="26">
        <v>4240</v>
      </c>
      <c r="BT1" s="26">
        <v>4260</v>
      </c>
      <c r="BU1" s="26">
        <v>4270</v>
      </c>
      <c r="BV1" s="26">
        <v>4280</v>
      </c>
      <c r="BW1" s="26">
        <v>4290</v>
      </c>
      <c r="BX1" s="26">
        <v>4300</v>
      </c>
      <c r="BY1" s="26">
        <v>4310</v>
      </c>
      <c r="BZ1" s="26">
        <v>4320</v>
      </c>
      <c r="CA1" s="26">
        <v>4340</v>
      </c>
      <c r="CB1" s="26">
        <v>4350</v>
      </c>
      <c r="CC1" s="26">
        <v>4360</v>
      </c>
      <c r="CD1" s="26">
        <v>7000</v>
      </c>
      <c r="CE1" s="26">
        <v>7015</v>
      </c>
      <c r="CF1" s="26">
        <v>7030</v>
      </c>
      <c r="CG1" s="26">
        <v>7050</v>
      </c>
      <c r="CH1" s="26">
        <v>7055</v>
      </c>
      <c r="CI1" s="26">
        <v>7064</v>
      </c>
      <c r="CJ1" s="26">
        <v>7070</v>
      </c>
      <c r="CK1" s="26">
        <v>7090</v>
      </c>
      <c r="CL1" s="26">
        <v>7110</v>
      </c>
      <c r="CM1" s="27">
        <v>9920</v>
      </c>
    </row>
    <row r="2" spans="1:91" s="1" customFormat="1" ht="59.25" customHeight="1" thickBot="1" x14ac:dyDescent="0.3">
      <c r="A2" s="244" t="s">
        <v>104</v>
      </c>
      <c r="B2" s="245"/>
      <c r="C2" s="28" t="s">
        <v>0</v>
      </c>
      <c r="D2" s="29" t="s">
        <v>1</v>
      </c>
      <c r="E2" s="29" t="s">
        <v>2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29" t="s">
        <v>8</v>
      </c>
      <c r="L2" s="29" t="s">
        <v>9</v>
      </c>
      <c r="M2" s="29" t="s">
        <v>10</v>
      </c>
      <c r="N2" s="29" t="s">
        <v>11</v>
      </c>
      <c r="O2" s="29" t="s">
        <v>12</v>
      </c>
      <c r="P2" s="29" t="s">
        <v>13</v>
      </c>
      <c r="Q2" s="29" t="s">
        <v>14</v>
      </c>
      <c r="R2" s="29" t="s">
        <v>15</v>
      </c>
      <c r="S2" s="29" t="s">
        <v>16</v>
      </c>
      <c r="T2" s="29" t="s">
        <v>17</v>
      </c>
      <c r="U2" s="29" t="s">
        <v>18</v>
      </c>
      <c r="V2" s="29" t="s">
        <v>19</v>
      </c>
      <c r="W2" s="29" t="s">
        <v>20</v>
      </c>
      <c r="X2" s="29" t="s">
        <v>21</v>
      </c>
      <c r="Y2" s="29" t="s">
        <v>22</v>
      </c>
      <c r="Z2" s="29" t="s">
        <v>23</v>
      </c>
      <c r="AA2" s="29" t="s">
        <v>24</v>
      </c>
      <c r="AB2" s="29" t="s">
        <v>25</v>
      </c>
      <c r="AC2" s="29" t="s">
        <v>26</v>
      </c>
      <c r="AD2" s="29" t="s">
        <v>27</v>
      </c>
      <c r="AE2" s="29" t="s">
        <v>28</v>
      </c>
      <c r="AF2" s="29" t="s">
        <v>29</v>
      </c>
      <c r="AG2" s="29" t="s">
        <v>30</v>
      </c>
      <c r="AH2" s="29" t="s">
        <v>31</v>
      </c>
      <c r="AI2" s="29" t="s">
        <v>32</v>
      </c>
      <c r="AJ2" s="29" t="s">
        <v>33</v>
      </c>
      <c r="AK2" s="29" t="s">
        <v>34</v>
      </c>
      <c r="AL2" s="29" t="s">
        <v>35</v>
      </c>
      <c r="AM2" s="29" t="s">
        <v>36</v>
      </c>
      <c r="AN2" s="29" t="s">
        <v>37</v>
      </c>
      <c r="AO2" s="29" t="s">
        <v>38</v>
      </c>
      <c r="AP2" s="29" t="s">
        <v>39</v>
      </c>
      <c r="AQ2" s="29" t="s">
        <v>40</v>
      </c>
      <c r="AR2" s="29" t="s">
        <v>41</v>
      </c>
      <c r="AS2" s="29" t="s">
        <v>42</v>
      </c>
      <c r="AT2" s="29" t="s">
        <v>43</v>
      </c>
      <c r="AU2" s="29" t="s">
        <v>44</v>
      </c>
      <c r="AV2" s="29" t="s">
        <v>45</v>
      </c>
      <c r="AW2" s="29" t="s">
        <v>46</v>
      </c>
      <c r="AX2" s="29" t="s">
        <v>47</v>
      </c>
      <c r="AY2" s="29" t="s">
        <v>48</v>
      </c>
      <c r="AZ2" s="29" t="s">
        <v>49</v>
      </c>
      <c r="BA2" s="29" t="s">
        <v>50</v>
      </c>
      <c r="BB2" s="29" t="s">
        <v>51</v>
      </c>
      <c r="BC2" s="29" t="s">
        <v>53</v>
      </c>
      <c r="BD2" s="29" t="s">
        <v>54</v>
      </c>
      <c r="BE2" s="29" t="s">
        <v>55</v>
      </c>
      <c r="BF2" s="29" t="s">
        <v>56</v>
      </c>
      <c r="BG2" s="29" t="s">
        <v>57</v>
      </c>
      <c r="BH2" s="29" t="s">
        <v>58</v>
      </c>
      <c r="BI2" s="29" t="s">
        <v>59</v>
      </c>
      <c r="BJ2" s="29" t="s">
        <v>60</v>
      </c>
      <c r="BK2" s="29" t="s">
        <v>61</v>
      </c>
      <c r="BL2" s="29" t="s">
        <v>62</v>
      </c>
      <c r="BM2" s="29" t="s">
        <v>63</v>
      </c>
      <c r="BN2" s="29" t="s">
        <v>64</v>
      </c>
      <c r="BO2" s="29" t="s">
        <v>65</v>
      </c>
      <c r="BP2" s="29" t="s">
        <v>66</v>
      </c>
      <c r="BQ2" s="29" t="s">
        <v>67</v>
      </c>
      <c r="BR2" s="29" t="s">
        <v>68</v>
      </c>
      <c r="BS2" s="29" t="s">
        <v>69</v>
      </c>
      <c r="BT2" s="29" t="s">
        <v>70</v>
      </c>
      <c r="BU2" s="29" t="s">
        <v>71</v>
      </c>
      <c r="BV2" s="29" t="s">
        <v>72</v>
      </c>
      <c r="BW2" s="29" t="s">
        <v>73</v>
      </c>
      <c r="BX2" s="29" t="s">
        <v>74</v>
      </c>
      <c r="BY2" s="29" t="s">
        <v>75</v>
      </c>
      <c r="BZ2" s="29" t="s">
        <v>76</v>
      </c>
      <c r="CA2" s="29" t="s">
        <v>77</v>
      </c>
      <c r="CB2" s="29" t="s">
        <v>78</v>
      </c>
      <c r="CC2" s="29" t="s">
        <v>79</v>
      </c>
      <c r="CD2" s="29" t="s">
        <v>80</v>
      </c>
      <c r="CE2" s="29" t="s">
        <v>81</v>
      </c>
      <c r="CF2" s="29" t="s">
        <v>82</v>
      </c>
      <c r="CG2" s="29" t="s">
        <v>83</v>
      </c>
      <c r="CH2" s="29" t="s">
        <v>84</v>
      </c>
      <c r="CI2" s="29" t="s">
        <v>85</v>
      </c>
      <c r="CJ2" s="29" t="s">
        <v>86</v>
      </c>
      <c r="CK2" s="29" t="s">
        <v>87</v>
      </c>
      <c r="CL2" s="29" t="s">
        <v>88</v>
      </c>
      <c r="CM2" s="30" t="s">
        <v>89</v>
      </c>
    </row>
    <row r="3" spans="1:91" s="84" customFormat="1" x14ac:dyDescent="0.25">
      <c r="A3" s="246" t="s">
        <v>105</v>
      </c>
      <c r="B3" s="247"/>
    </row>
    <row r="4" spans="1:91" s="84" customFormat="1" x14ac:dyDescent="0.25">
      <c r="A4" s="85"/>
      <c r="B4" s="86"/>
    </row>
    <row r="5" spans="1:91" s="84" customFormat="1" x14ac:dyDescent="0.25">
      <c r="A5" s="246" t="s">
        <v>106</v>
      </c>
      <c r="B5" s="247"/>
    </row>
    <row r="6" spans="1:91" s="84" customFormat="1" x14ac:dyDescent="0.25">
      <c r="A6" s="87"/>
      <c r="B6" s="88"/>
    </row>
    <row r="7" spans="1:91" s="84" customFormat="1" x14ac:dyDescent="0.25">
      <c r="A7" s="248" t="s">
        <v>90</v>
      </c>
      <c r="B7" s="249"/>
      <c r="C7" s="89">
        <v>3.3988120870824465E-2</v>
      </c>
      <c r="D7" s="89">
        <v>3.0941543115077505E-2</v>
      </c>
      <c r="E7" s="89">
        <v>2.6783488881468708E-2</v>
      </c>
      <c r="F7" s="89">
        <v>5.4095072695648418E-3</v>
      </c>
      <c r="G7" s="89">
        <v>4.4930989189806675E-2</v>
      </c>
      <c r="H7" s="89">
        <v>7.7140220688802124E-3</v>
      </c>
      <c r="I7" s="89">
        <v>9.9830579329694066E-3</v>
      </c>
      <c r="J7" s="89">
        <v>4.0401401117892413E-3</v>
      </c>
      <c r="K7" s="89">
        <v>5.0660669726019389E-2</v>
      </c>
      <c r="L7" s="89">
        <v>1.3701460758864369E-2</v>
      </c>
      <c r="M7" s="89">
        <v>2.4089758724457785E-2</v>
      </c>
      <c r="N7" s="89">
        <v>9.8822019854045689E-3</v>
      </c>
      <c r="O7" s="89">
        <v>7.9621603141820617E-3</v>
      </c>
      <c r="P7" s="89">
        <v>1.3492556129212378E-2</v>
      </c>
      <c r="Q7" s="89">
        <v>2.1992808349075882E-2</v>
      </c>
      <c r="R7" s="89">
        <v>6.5074570047184734E-3</v>
      </c>
      <c r="S7" s="89">
        <v>9.8251934881502384E-3</v>
      </c>
      <c r="T7" s="89">
        <v>1.3311786145641226E-2</v>
      </c>
      <c r="U7" s="89">
        <v>3.0253159701104523E-2</v>
      </c>
      <c r="V7" s="89">
        <v>8.7837206514608177E-3</v>
      </c>
      <c r="W7" s="89">
        <v>1.8230578954286772E-2</v>
      </c>
      <c r="X7" s="89">
        <v>2.5287347637273281E-2</v>
      </c>
      <c r="Y7" s="89">
        <v>2.4828563525006682E-2</v>
      </c>
      <c r="Z7" s="89">
        <v>1.4486153240462043E-2</v>
      </c>
      <c r="AA7" s="89">
        <v>2.0232244615260703E-2</v>
      </c>
      <c r="AB7" s="89">
        <v>3.4747711058036215E-2</v>
      </c>
      <c r="AC7" s="89">
        <v>1.3458613694834665E-2</v>
      </c>
      <c r="AD7" s="89">
        <v>1.5259961843599741E-2</v>
      </c>
      <c r="AE7" s="89">
        <v>8.0256571033439274E-3</v>
      </c>
      <c r="AF7" s="89">
        <v>5.7678679048084262E-2</v>
      </c>
      <c r="AG7" s="89">
        <v>3.2684549938347081E-2</v>
      </c>
      <c r="AH7" s="89">
        <v>4.1681905241111365E-2</v>
      </c>
      <c r="AI7" s="89">
        <v>0.12033819700994794</v>
      </c>
      <c r="AJ7" s="89">
        <v>3.4577235627789533E-2</v>
      </c>
      <c r="AK7" s="89">
        <v>2.1762723244064943E-2</v>
      </c>
      <c r="AL7" s="89">
        <v>2.1599480143781529E-2</v>
      </c>
      <c r="AM7" s="89">
        <v>1.4344232711950971E-2</v>
      </c>
      <c r="AN7" s="89">
        <v>3.4614173763452355E-2</v>
      </c>
      <c r="AO7" s="89">
        <v>1.8071004512872114E-2</v>
      </c>
      <c r="AP7" s="89">
        <v>2.2780822842208177E-2</v>
      </c>
      <c r="AQ7" s="89">
        <v>1.208454812556123E-2</v>
      </c>
      <c r="AR7" s="89">
        <v>5.2296945272497418E-2</v>
      </c>
      <c r="AS7" s="89">
        <v>2.8112965824447396E-2</v>
      </c>
      <c r="AT7" s="89">
        <v>1.0653484665323086E-2</v>
      </c>
      <c r="AU7" s="89">
        <v>8.1505976305420308E-3</v>
      </c>
      <c r="AV7" s="89">
        <v>5.8981309130714227E-2</v>
      </c>
      <c r="AW7" s="89">
        <v>3.8474353496723041E-2</v>
      </c>
      <c r="AX7" s="89">
        <v>2.5519031721755042E-2</v>
      </c>
      <c r="AY7" s="89">
        <v>8.8078719000440994E-2</v>
      </c>
      <c r="AZ7" s="89">
        <v>6.6302199028228134E-2</v>
      </c>
      <c r="BA7" s="89">
        <v>1.5556372997069525E-2</v>
      </c>
      <c r="BB7" s="89">
        <v>2.1254191934818908E-2</v>
      </c>
      <c r="BC7" s="89">
        <v>5.1296673099368625E-2</v>
      </c>
      <c r="BD7" s="89">
        <v>2.0455354941856744E-2</v>
      </c>
      <c r="BE7" s="89">
        <v>2.3172142831039736E-3</v>
      </c>
      <c r="BF7" s="89">
        <v>1.5643718079938567E-2</v>
      </c>
      <c r="BG7" s="89">
        <v>2.6065837279502183E-2</v>
      </c>
      <c r="BH7" s="89">
        <v>1.6698112997878625E-2</v>
      </c>
      <c r="BI7" s="89">
        <v>2.8729369095856081E-2</v>
      </c>
      <c r="BJ7" s="89">
        <v>1.0522394443542886E-2</v>
      </c>
      <c r="BK7" s="89">
        <v>2.4866497479104917E-2</v>
      </c>
      <c r="BL7" s="89">
        <v>3.4776502562865887E-2</v>
      </c>
      <c r="BM7" s="89">
        <v>8.6003868903430744E-2</v>
      </c>
      <c r="BN7" s="89">
        <v>7.5788928200787933E-3</v>
      </c>
      <c r="BO7" s="89">
        <v>1.0094543490046801E-2</v>
      </c>
      <c r="BP7" s="89">
        <v>2.1665956577082746E-2</v>
      </c>
      <c r="BQ7" s="89">
        <v>3.6090822592202101E-2</v>
      </c>
      <c r="BR7" s="89">
        <v>3.4224403513089382E-3</v>
      </c>
      <c r="BS7" s="89">
        <v>2.696516796567066E-2</v>
      </c>
      <c r="BT7" s="89">
        <v>3.4453954715928027E-2</v>
      </c>
      <c r="BU7" s="89">
        <v>1.594896297621097E-2</v>
      </c>
      <c r="BV7" s="89">
        <v>0.14612115951615476</v>
      </c>
      <c r="BW7" s="89">
        <v>1.9172878029154256E-2</v>
      </c>
      <c r="BX7" s="89">
        <v>2.213084746431139E-2</v>
      </c>
      <c r="BY7" s="89">
        <v>1.2290824395126828E-2</v>
      </c>
      <c r="BZ7" s="89">
        <v>1.5934027193151245E-2</v>
      </c>
      <c r="CA7" s="89">
        <v>2.5366459154696354E-2</v>
      </c>
      <c r="CB7" s="89">
        <v>3.1637576444344347E-3</v>
      </c>
      <c r="CC7" s="89">
        <v>2.7042270435627399E-2</v>
      </c>
      <c r="CD7" s="89">
        <v>1.6895797523608196E-2</v>
      </c>
      <c r="CE7" s="89">
        <v>5.180237230347462E-2</v>
      </c>
      <c r="CF7" s="89">
        <v>1.9606345032937633E-2</v>
      </c>
      <c r="CG7" s="89">
        <v>1.2796191674862222E-2</v>
      </c>
      <c r="CH7" s="89">
        <v>1.6347319209708392E-2</v>
      </c>
      <c r="CI7" s="89">
        <v>2.7793209876958158E-2</v>
      </c>
      <c r="CJ7" s="89">
        <v>5.820311792456085E-3</v>
      </c>
      <c r="CK7" s="89">
        <v>3.1672672254651889E-2</v>
      </c>
      <c r="CL7" s="89">
        <v>2.2122188533480105E-2</v>
      </c>
      <c r="CM7" s="89">
        <v>2.8567390523714258E-3</v>
      </c>
    </row>
    <row r="8" spans="1:91" s="84" customFormat="1" x14ac:dyDescent="0.25">
      <c r="A8" s="90"/>
      <c r="B8" s="91"/>
    </row>
    <row r="9" spans="1:91" s="84" customFormat="1" x14ac:dyDescent="0.25">
      <c r="A9" s="92" t="s">
        <v>107</v>
      </c>
      <c r="B9" s="91"/>
    </row>
    <row r="10" spans="1:91" s="84" customFormat="1" x14ac:dyDescent="0.25">
      <c r="A10" s="92" t="s">
        <v>108</v>
      </c>
      <c r="B10" s="88"/>
    </row>
    <row r="11" spans="1:91" s="1" customFormat="1" x14ac:dyDescent="0.25">
      <c r="A11" s="240" t="s">
        <v>109</v>
      </c>
      <c r="B11" s="241"/>
    </row>
    <row r="12" spans="1:91" s="1" customFormat="1" x14ac:dyDescent="0.25">
      <c r="A12" s="32"/>
      <c r="B12" s="33"/>
    </row>
    <row r="13" spans="1:91" s="1" customFormat="1" x14ac:dyDescent="0.25">
      <c r="A13" s="34" t="s">
        <v>91</v>
      </c>
      <c r="B13" s="83" t="s">
        <v>170</v>
      </c>
      <c r="C13" s="35">
        <v>733373.5</v>
      </c>
      <c r="D13" s="35">
        <v>243154.18</v>
      </c>
      <c r="E13" s="35">
        <v>108649</v>
      </c>
      <c r="F13" s="35">
        <v>12572.44</v>
      </c>
      <c r="G13" s="35">
        <v>2831018.91</v>
      </c>
      <c r="H13" s="35">
        <v>37854.980000000003</v>
      </c>
      <c r="I13" s="35">
        <v>65162.5</v>
      </c>
      <c r="J13" s="35">
        <v>18697.66</v>
      </c>
      <c r="K13" s="35">
        <v>137064.67000000001</v>
      </c>
      <c r="L13" s="35">
        <v>49690.12</v>
      </c>
      <c r="M13" s="35">
        <v>267192.34999999998</v>
      </c>
      <c r="N13" s="35">
        <v>34415.08</v>
      </c>
      <c r="O13" s="35">
        <v>13613</v>
      </c>
      <c r="P13" s="35">
        <v>54639.909999999996</v>
      </c>
      <c r="Q13" s="35">
        <v>81647.31</v>
      </c>
      <c r="R13" s="35">
        <v>11438.02</v>
      </c>
      <c r="S13" s="35">
        <v>74477.56</v>
      </c>
      <c r="T13" s="35">
        <v>103441.28</v>
      </c>
      <c r="U13" s="35">
        <v>158066.72</v>
      </c>
      <c r="V13" s="35">
        <v>37266.67</v>
      </c>
      <c r="W13" s="35">
        <v>50739.66</v>
      </c>
      <c r="X13" s="35">
        <v>71957.22</v>
      </c>
      <c r="Y13" s="35">
        <v>300076.5</v>
      </c>
      <c r="Z13" s="35">
        <v>42876.4</v>
      </c>
      <c r="AA13" s="35">
        <v>167968.13</v>
      </c>
      <c r="AB13" s="35">
        <v>256735.13</v>
      </c>
      <c r="AC13" s="35">
        <v>38830.18</v>
      </c>
      <c r="AD13" s="35">
        <v>23844.98</v>
      </c>
      <c r="AE13" s="35">
        <v>113456.04</v>
      </c>
      <c r="AF13" s="35">
        <v>125867.86</v>
      </c>
      <c r="AG13" s="35">
        <v>295891.43</v>
      </c>
      <c r="AH13" s="35">
        <v>73904.09</v>
      </c>
      <c r="AI13" s="35">
        <v>867018.4</v>
      </c>
      <c r="AJ13" s="35">
        <v>97226</v>
      </c>
      <c r="AK13" s="35">
        <v>169038.77000000002</v>
      </c>
      <c r="AL13" s="35">
        <v>250723.65</v>
      </c>
      <c r="AM13" s="35">
        <v>22435.58</v>
      </c>
      <c r="AN13" s="35">
        <v>203839.15000000002</v>
      </c>
      <c r="AO13" s="35">
        <v>16732.03</v>
      </c>
      <c r="AP13" s="35">
        <v>107501.43</v>
      </c>
      <c r="AQ13" s="35">
        <v>18039.190000000002</v>
      </c>
      <c r="AR13" s="35">
        <v>71411.78</v>
      </c>
      <c r="AS13" s="35">
        <v>126240.04</v>
      </c>
      <c r="AT13" s="35">
        <v>19190.71</v>
      </c>
      <c r="AU13" s="35">
        <v>24052.239999999998</v>
      </c>
      <c r="AV13" s="35">
        <v>229876.14</v>
      </c>
      <c r="AW13" s="35">
        <v>281242.26</v>
      </c>
      <c r="AX13" s="35">
        <v>124483.29999999999</v>
      </c>
      <c r="AY13" s="35">
        <v>1200771.03</v>
      </c>
      <c r="AZ13" s="35">
        <v>114058.63999999998</v>
      </c>
      <c r="BA13" s="35">
        <v>109591.51999999999</v>
      </c>
      <c r="BB13" s="35">
        <v>100109.84</v>
      </c>
      <c r="BC13" s="35">
        <v>228289.41</v>
      </c>
      <c r="BD13" s="35">
        <v>50176.65</v>
      </c>
      <c r="BE13" s="35">
        <v>17460.73</v>
      </c>
      <c r="BF13" s="35">
        <v>45271.25</v>
      </c>
      <c r="BG13" s="35">
        <v>79069.210000000006</v>
      </c>
      <c r="BH13" s="35">
        <v>117131.68</v>
      </c>
      <c r="BI13" s="35">
        <v>95183.24</v>
      </c>
      <c r="BJ13" s="35">
        <v>19811.41</v>
      </c>
      <c r="BK13" s="35">
        <v>143055.19</v>
      </c>
      <c r="BL13" s="35">
        <v>206463.01</v>
      </c>
      <c r="BM13" s="35">
        <v>2919618.58</v>
      </c>
      <c r="BN13" s="35">
        <v>137769</v>
      </c>
      <c r="BO13" s="35">
        <v>52695.8</v>
      </c>
      <c r="BP13" s="35">
        <v>153945.16999999998</v>
      </c>
      <c r="BQ13" s="35">
        <v>184273.05</v>
      </c>
      <c r="BR13" s="35">
        <v>7109.54</v>
      </c>
      <c r="BS13" s="35">
        <v>66562.97</v>
      </c>
      <c r="BT13" s="35">
        <v>46835.270000000004</v>
      </c>
      <c r="BU13" s="35">
        <v>65610.36</v>
      </c>
      <c r="BV13" s="35">
        <v>321725.2</v>
      </c>
      <c r="BW13" s="35">
        <v>67672.05</v>
      </c>
      <c r="BX13" s="35">
        <v>54837.229999999996</v>
      </c>
      <c r="BY13" s="35">
        <v>71827.16</v>
      </c>
      <c r="BZ13" s="35">
        <v>60438.080000000002</v>
      </c>
      <c r="CA13" s="35">
        <v>74845.399999999994</v>
      </c>
      <c r="CB13" s="35">
        <v>8385.98</v>
      </c>
      <c r="CC13" s="35">
        <v>82865.440000000002</v>
      </c>
      <c r="CD13" s="35">
        <v>198275.31</v>
      </c>
      <c r="CE13" s="35">
        <v>369750</v>
      </c>
      <c r="CF13" s="35">
        <v>469710.66</v>
      </c>
      <c r="CG13" s="35">
        <v>67988.91</v>
      </c>
      <c r="CH13" s="35">
        <v>92634.19</v>
      </c>
      <c r="CI13" s="35">
        <v>299754.93</v>
      </c>
      <c r="CJ13" s="35">
        <v>42515.33</v>
      </c>
      <c r="CK13" s="35">
        <v>171083.63</v>
      </c>
      <c r="CL13" s="35">
        <v>77277.84</v>
      </c>
      <c r="CM13" s="35">
        <v>4712.26</v>
      </c>
    </row>
    <row r="14" spans="1:91" s="1" customFormat="1" x14ac:dyDescent="0.25">
      <c r="A14" s="31">
        <v>4000</v>
      </c>
      <c r="B14" s="36" t="s">
        <v>92</v>
      </c>
      <c r="C14" s="37">
        <v>0</v>
      </c>
      <c r="D14" s="37">
        <v>132875.37</v>
      </c>
      <c r="E14" s="37">
        <v>59339.54</v>
      </c>
      <c r="F14" s="37">
        <v>8620.1</v>
      </c>
      <c r="G14" s="37">
        <v>1340995</v>
      </c>
      <c r="H14" s="37">
        <v>29737.63</v>
      </c>
      <c r="I14" s="37">
        <v>65162.5</v>
      </c>
      <c r="J14" s="37">
        <v>7331.05</v>
      </c>
      <c r="K14" s="37">
        <v>43833.23</v>
      </c>
      <c r="L14" s="37">
        <v>32755.74</v>
      </c>
      <c r="M14" s="37">
        <v>96148.32</v>
      </c>
      <c r="N14" s="37">
        <v>34415.08</v>
      </c>
      <c r="O14" s="37">
        <v>4117.96</v>
      </c>
      <c r="P14" s="37">
        <v>13346.67</v>
      </c>
      <c r="Q14" s="37">
        <v>52421.17</v>
      </c>
      <c r="R14" s="37">
        <v>11438.02</v>
      </c>
      <c r="S14" s="37">
        <v>55249.120000000003</v>
      </c>
      <c r="T14" s="37">
        <v>96241.279999999999</v>
      </c>
      <c r="U14" s="37">
        <v>73218.06</v>
      </c>
      <c r="V14" s="37">
        <v>29217.85</v>
      </c>
      <c r="W14" s="37">
        <v>31754.14</v>
      </c>
      <c r="X14" s="37">
        <v>23209.16</v>
      </c>
      <c r="Y14" s="37">
        <v>219917.43</v>
      </c>
      <c r="Z14" s="37">
        <v>40230.71</v>
      </c>
      <c r="AA14" s="37">
        <v>161091.6</v>
      </c>
      <c r="AB14" s="37">
        <v>-25033.05</v>
      </c>
      <c r="AC14" s="37">
        <v>30044.12</v>
      </c>
      <c r="AD14" s="37">
        <v>21394.36</v>
      </c>
      <c r="AE14" s="37">
        <v>87606.98</v>
      </c>
      <c r="AF14" s="37">
        <v>46684.22</v>
      </c>
      <c r="AG14" s="37">
        <v>99143.29</v>
      </c>
      <c r="AH14" s="37">
        <v>39814.82</v>
      </c>
      <c r="AI14" s="37">
        <v>601857.03</v>
      </c>
      <c r="AJ14" s="37">
        <v>87612</v>
      </c>
      <c r="AK14" s="37">
        <v>95487.32</v>
      </c>
      <c r="AL14" s="37">
        <v>65566.22</v>
      </c>
      <c r="AM14" s="37">
        <v>14532.87</v>
      </c>
      <c r="AN14" s="37">
        <v>86569.32</v>
      </c>
      <c r="AO14" s="37">
        <v>9120.7099999999991</v>
      </c>
      <c r="AP14" s="37">
        <v>36562.120000000003</v>
      </c>
      <c r="AQ14" s="37">
        <v>12797.04</v>
      </c>
      <c r="AR14" s="37">
        <v>19417.55</v>
      </c>
      <c r="AS14" s="37">
        <v>26213.14</v>
      </c>
      <c r="AT14" s="37">
        <v>4954.1099999999997</v>
      </c>
      <c r="AU14" s="37">
        <v>19652.62</v>
      </c>
      <c r="AV14" s="37">
        <v>136505.93</v>
      </c>
      <c r="AW14" s="37">
        <v>121697.77</v>
      </c>
      <c r="AX14" s="37">
        <v>68365.03</v>
      </c>
      <c r="AY14" s="37">
        <v>702187.57</v>
      </c>
      <c r="AZ14" s="37">
        <v>47875.77</v>
      </c>
      <c r="BA14" s="37">
        <v>83600.12</v>
      </c>
      <c r="BB14" s="37">
        <v>54340.24</v>
      </c>
      <c r="BC14" s="37">
        <v>93475.18</v>
      </c>
      <c r="BD14" s="37">
        <v>10723.97</v>
      </c>
      <c r="BE14" s="37">
        <v>14814.47</v>
      </c>
      <c r="BF14" s="37">
        <v>45271.25</v>
      </c>
      <c r="BG14" s="37">
        <v>79069.210000000006</v>
      </c>
      <c r="BH14" s="37">
        <v>117131.68</v>
      </c>
      <c r="BI14" s="37">
        <v>95183.24</v>
      </c>
      <c r="BJ14" s="37">
        <v>11397.69</v>
      </c>
      <c r="BK14" s="37">
        <v>75916.679999999993</v>
      </c>
      <c r="BL14" s="37">
        <v>78901.88</v>
      </c>
      <c r="BM14" s="37">
        <v>1897111.97</v>
      </c>
      <c r="BN14" s="37">
        <v>51203</v>
      </c>
      <c r="BO14" s="37">
        <v>52695.8</v>
      </c>
      <c r="BP14" s="37">
        <v>23885.77</v>
      </c>
      <c r="BQ14" s="37">
        <v>53868.74</v>
      </c>
      <c r="BR14" s="37">
        <v>4604.29</v>
      </c>
      <c r="BS14" s="37">
        <v>66562.97</v>
      </c>
      <c r="BT14" s="37">
        <v>10610.97</v>
      </c>
      <c r="BU14" s="37">
        <v>60096.98</v>
      </c>
      <c r="BV14" s="37">
        <v>166906.94</v>
      </c>
      <c r="BW14" s="37">
        <v>48920.08</v>
      </c>
      <c r="BX14" s="37">
        <v>25730.78</v>
      </c>
      <c r="BY14" s="37">
        <v>31162.67</v>
      </c>
      <c r="BZ14" s="37">
        <v>59156.160000000003</v>
      </c>
      <c r="CA14" s="37">
        <v>14830.62</v>
      </c>
      <c r="CB14" s="37">
        <v>8385.98</v>
      </c>
      <c r="CC14" s="37">
        <v>25986.080000000002</v>
      </c>
      <c r="CD14" s="37">
        <v>230723.02</v>
      </c>
      <c r="CE14" s="37">
        <v>75776</v>
      </c>
      <c r="CF14" s="37">
        <v>469710.66</v>
      </c>
      <c r="CG14" s="37">
        <v>51660.04</v>
      </c>
      <c r="CH14" s="37">
        <v>87286.51</v>
      </c>
      <c r="CI14" s="37">
        <v>183022.66</v>
      </c>
      <c r="CJ14" s="37">
        <v>27446.26</v>
      </c>
      <c r="CK14" s="37">
        <v>103214.83</v>
      </c>
      <c r="CL14" s="37">
        <v>27589.22</v>
      </c>
      <c r="CM14" s="37">
        <v>4712.26</v>
      </c>
    </row>
    <row r="15" spans="1:91" s="1" customFormat="1" ht="36" x14ac:dyDescent="0.25">
      <c r="A15" s="31">
        <v>4070</v>
      </c>
      <c r="B15" s="110" t="s">
        <v>173</v>
      </c>
      <c r="C15" s="37">
        <v>733373.5</v>
      </c>
      <c r="D15" s="37">
        <v>110278.81</v>
      </c>
      <c r="E15" s="37">
        <v>49309.46</v>
      </c>
      <c r="F15" s="37">
        <v>3952.34</v>
      </c>
      <c r="G15" s="37">
        <v>1490023.91</v>
      </c>
      <c r="H15" s="37">
        <v>8117.35</v>
      </c>
      <c r="I15" s="37">
        <v>0</v>
      </c>
      <c r="J15" s="37">
        <v>11366.61</v>
      </c>
      <c r="K15" s="37">
        <v>93231.44</v>
      </c>
      <c r="L15" s="37">
        <v>16934.38</v>
      </c>
      <c r="M15" s="37">
        <v>171044.03</v>
      </c>
      <c r="N15" s="37">
        <v>0</v>
      </c>
      <c r="O15" s="37">
        <v>9495.0400000000009</v>
      </c>
      <c r="P15" s="37">
        <v>41293.24</v>
      </c>
      <c r="Q15" s="37">
        <v>29226.14</v>
      </c>
      <c r="R15" s="37">
        <v>0</v>
      </c>
      <c r="S15" s="37">
        <v>19228.439999999999</v>
      </c>
      <c r="T15" s="37">
        <v>7200</v>
      </c>
      <c r="U15" s="37">
        <v>84848.66</v>
      </c>
      <c r="V15" s="37">
        <v>8048.82</v>
      </c>
      <c r="W15" s="37">
        <v>18985.52</v>
      </c>
      <c r="X15" s="37">
        <v>48748.06</v>
      </c>
      <c r="Y15" s="37">
        <v>80159.070000000007</v>
      </c>
      <c r="Z15" s="37">
        <v>2645.69</v>
      </c>
      <c r="AA15" s="37">
        <v>6876.53</v>
      </c>
      <c r="AB15" s="37">
        <v>281768.18</v>
      </c>
      <c r="AC15" s="37">
        <v>8786.06</v>
      </c>
      <c r="AD15" s="37">
        <v>2450.62</v>
      </c>
      <c r="AE15" s="37">
        <v>25849.06</v>
      </c>
      <c r="AF15" s="37">
        <v>79183.64</v>
      </c>
      <c r="AG15" s="37">
        <v>196748.14</v>
      </c>
      <c r="AH15" s="37">
        <v>34089.269999999997</v>
      </c>
      <c r="AI15" s="37">
        <v>265161.37</v>
      </c>
      <c r="AJ15" s="37">
        <v>9614</v>
      </c>
      <c r="AK15" s="37">
        <v>73551.45</v>
      </c>
      <c r="AL15" s="37">
        <v>185157.43</v>
      </c>
      <c r="AM15" s="37">
        <v>7902.71</v>
      </c>
      <c r="AN15" s="37">
        <v>117269.83</v>
      </c>
      <c r="AO15" s="37">
        <v>7611.32</v>
      </c>
      <c r="AP15" s="37">
        <v>70939.31</v>
      </c>
      <c r="AQ15" s="37">
        <v>5242.1499999999996</v>
      </c>
      <c r="AR15" s="37">
        <v>51994.23</v>
      </c>
      <c r="AS15" s="37">
        <v>100026.9</v>
      </c>
      <c r="AT15" s="37">
        <v>14236.6</v>
      </c>
      <c r="AU15" s="37">
        <v>4399.62</v>
      </c>
      <c r="AV15" s="37">
        <v>93370.21</v>
      </c>
      <c r="AW15" s="37">
        <v>159544.49</v>
      </c>
      <c r="AX15" s="37">
        <v>56118.27</v>
      </c>
      <c r="AY15" s="37">
        <v>498583.46</v>
      </c>
      <c r="AZ15" s="37">
        <v>66182.87</v>
      </c>
      <c r="BA15" s="37">
        <v>25991.4</v>
      </c>
      <c r="BB15" s="37">
        <v>45769.599999999999</v>
      </c>
      <c r="BC15" s="37">
        <v>134814.23000000001</v>
      </c>
      <c r="BD15" s="37">
        <v>39452.68</v>
      </c>
      <c r="BE15" s="37">
        <v>2646.26</v>
      </c>
      <c r="BF15" s="37">
        <v>0</v>
      </c>
      <c r="BG15" s="37">
        <v>0</v>
      </c>
      <c r="BH15" s="37">
        <v>0</v>
      </c>
      <c r="BI15" s="37">
        <v>0</v>
      </c>
      <c r="BJ15" s="37">
        <v>8413.7199999999993</v>
      </c>
      <c r="BK15" s="37">
        <v>67138.509999999995</v>
      </c>
      <c r="BL15" s="37">
        <v>127561.13</v>
      </c>
      <c r="BM15" s="37">
        <v>1022506.61</v>
      </c>
      <c r="BN15" s="37">
        <v>86566</v>
      </c>
      <c r="BO15" s="37">
        <v>0</v>
      </c>
      <c r="BP15" s="37">
        <v>130059.4</v>
      </c>
      <c r="BQ15" s="37">
        <v>130404.31</v>
      </c>
      <c r="BR15" s="37">
        <v>2505.25</v>
      </c>
      <c r="BS15" s="37">
        <v>0</v>
      </c>
      <c r="BT15" s="37">
        <v>36224.300000000003</v>
      </c>
      <c r="BU15" s="37">
        <v>5513.38</v>
      </c>
      <c r="BV15" s="37">
        <v>154818.26</v>
      </c>
      <c r="BW15" s="37">
        <v>18751.97</v>
      </c>
      <c r="BX15" s="37">
        <v>29106.45</v>
      </c>
      <c r="BY15" s="37">
        <v>40664.49</v>
      </c>
      <c r="BZ15" s="37">
        <v>1281.92</v>
      </c>
      <c r="CA15" s="37">
        <v>60014.78</v>
      </c>
      <c r="CB15" s="37">
        <v>0</v>
      </c>
      <c r="CC15" s="37">
        <v>56879.360000000001</v>
      </c>
      <c r="CD15" s="37">
        <v>-32447.71</v>
      </c>
      <c r="CE15" s="37">
        <v>293974</v>
      </c>
      <c r="CF15" s="37">
        <v>0</v>
      </c>
      <c r="CG15" s="37">
        <v>16328.87</v>
      </c>
      <c r="CH15" s="37">
        <v>5347.68</v>
      </c>
      <c r="CI15" s="37">
        <v>116732.27</v>
      </c>
      <c r="CJ15" s="37">
        <v>15069.07</v>
      </c>
      <c r="CK15" s="37">
        <v>67868.800000000003</v>
      </c>
      <c r="CL15" s="37">
        <v>49688.62</v>
      </c>
      <c r="CM15" s="37">
        <v>0</v>
      </c>
    </row>
    <row r="16" spans="1:91" s="1" customFormat="1" x14ac:dyDescent="0.25">
      <c r="A16" s="31"/>
      <c r="B16" s="36"/>
    </row>
    <row r="17" spans="1:91" s="1" customFormat="1" x14ac:dyDescent="0.25">
      <c r="A17" s="38" t="s">
        <v>93</v>
      </c>
      <c r="B17" s="109" t="s">
        <v>172</v>
      </c>
      <c r="C17" s="35">
        <v>21577347.649999995</v>
      </c>
      <c r="D17" s="35">
        <v>7858502.0500000007</v>
      </c>
      <c r="E17" s="35">
        <v>4056566.3600000003</v>
      </c>
      <c r="F17" s="35">
        <v>2324137.7399999998</v>
      </c>
      <c r="G17" s="35">
        <v>63008158.979999997</v>
      </c>
      <c r="H17" s="35">
        <v>4907294.75</v>
      </c>
      <c r="I17" s="35">
        <v>6527308.6099999994</v>
      </c>
      <c r="J17" s="35">
        <v>4627973.1599999983</v>
      </c>
      <c r="K17" s="35">
        <v>2705543.98</v>
      </c>
      <c r="L17" s="35">
        <v>3626629.3699999996</v>
      </c>
      <c r="M17" s="35">
        <v>11091532.839999998</v>
      </c>
      <c r="N17" s="35">
        <v>3482531.5299999993</v>
      </c>
      <c r="O17" s="35">
        <v>1709711.8699999999</v>
      </c>
      <c r="P17" s="35">
        <v>4049633.6999999997</v>
      </c>
      <c r="Q17" s="35">
        <v>3712454.94</v>
      </c>
      <c r="R17" s="35">
        <v>1757678.92</v>
      </c>
      <c r="S17" s="35">
        <v>7580263.9499999993</v>
      </c>
      <c r="T17" s="35">
        <v>7770653.6799999997</v>
      </c>
      <c r="U17" s="35">
        <v>5224800.37</v>
      </c>
      <c r="V17" s="35">
        <v>4242697.5399999991</v>
      </c>
      <c r="W17" s="35">
        <v>2783217.1499999994</v>
      </c>
      <c r="X17" s="35">
        <v>2845581.95</v>
      </c>
      <c r="Y17" s="35">
        <v>12085938.830000002</v>
      </c>
      <c r="Z17" s="35">
        <v>2959819.58</v>
      </c>
      <c r="AA17" s="35">
        <v>8302001.7400000002</v>
      </c>
      <c r="AB17" s="35">
        <v>7388547.9699999997</v>
      </c>
      <c r="AC17" s="35">
        <v>2885154.5100000002</v>
      </c>
      <c r="AD17" s="35">
        <v>1562584.51</v>
      </c>
      <c r="AE17" s="35">
        <v>14136666.76</v>
      </c>
      <c r="AF17" s="35">
        <v>2182225.08</v>
      </c>
      <c r="AG17" s="35">
        <v>9052944.9100000001</v>
      </c>
      <c r="AH17" s="35">
        <v>1773049.7100000002</v>
      </c>
      <c r="AI17" s="35">
        <v>7204847.8500000015</v>
      </c>
      <c r="AJ17" s="35">
        <v>2811850</v>
      </c>
      <c r="AK17" s="35">
        <v>7767353.7500000009</v>
      </c>
      <c r="AL17" s="35">
        <v>11607855.759999998</v>
      </c>
      <c r="AM17" s="35">
        <v>1564083.6600000001</v>
      </c>
      <c r="AN17" s="35">
        <v>5888892.5499999998</v>
      </c>
      <c r="AO17" s="35">
        <v>925904.81</v>
      </c>
      <c r="AP17" s="35">
        <v>4718944.120000001</v>
      </c>
      <c r="AQ17" s="35">
        <v>1492748.4099999997</v>
      </c>
      <c r="AR17" s="35">
        <v>1365505.76</v>
      </c>
      <c r="AS17" s="35">
        <v>4490456.1400000006</v>
      </c>
      <c r="AT17" s="35">
        <v>1801355.2</v>
      </c>
      <c r="AU17" s="35">
        <v>2950978.6999999997</v>
      </c>
      <c r="AV17" s="35">
        <v>3897440.4500000007</v>
      </c>
      <c r="AW17" s="35">
        <v>7309863.1799999997</v>
      </c>
      <c r="AX17" s="35">
        <v>4878057.3399999989</v>
      </c>
      <c r="AY17" s="35">
        <v>13632930.219999999</v>
      </c>
      <c r="AZ17" s="35">
        <v>1720284.42</v>
      </c>
      <c r="BA17" s="35">
        <v>7044798.9399999985</v>
      </c>
      <c r="BB17" s="35">
        <v>4710122.1400000006</v>
      </c>
      <c r="BC17" s="35">
        <v>4450374.580000001</v>
      </c>
      <c r="BD17" s="35">
        <v>2452983.5900000003</v>
      </c>
      <c r="BE17" s="35">
        <v>7535224.5700000012</v>
      </c>
      <c r="BF17" s="35">
        <v>2893893.2399999998</v>
      </c>
      <c r="BG17" s="35">
        <v>3033442.1700000004</v>
      </c>
      <c r="BH17" s="35">
        <v>7014665.6700000009</v>
      </c>
      <c r="BI17" s="35">
        <v>3313098.86</v>
      </c>
      <c r="BJ17" s="35">
        <v>1882785.3399999999</v>
      </c>
      <c r="BK17" s="35">
        <v>5752928.8199999994</v>
      </c>
      <c r="BL17" s="35">
        <v>5936853.7600000007</v>
      </c>
      <c r="BM17" s="35">
        <v>33947526.049999997</v>
      </c>
      <c r="BN17" s="35">
        <v>18177985</v>
      </c>
      <c r="BO17" s="35">
        <v>5220226.1599999992</v>
      </c>
      <c r="BP17" s="35">
        <v>7105394.5600000005</v>
      </c>
      <c r="BQ17" s="35">
        <v>5105814.629999999</v>
      </c>
      <c r="BR17" s="35">
        <v>2077330.5799999998</v>
      </c>
      <c r="BS17" s="35">
        <v>2468479.71</v>
      </c>
      <c r="BT17" s="35">
        <v>1359358.32</v>
      </c>
      <c r="BU17" s="35">
        <v>4113769.66</v>
      </c>
      <c r="BV17" s="35">
        <v>2201770.1</v>
      </c>
      <c r="BW17" s="35">
        <v>3529571.82</v>
      </c>
      <c r="BX17" s="35">
        <v>2477863.9899999998</v>
      </c>
      <c r="BY17" s="35">
        <v>5843966.0100000007</v>
      </c>
      <c r="BZ17" s="35">
        <v>3793019.76</v>
      </c>
      <c r="CA17" s="35">
        <v>2950565.53</v>
      </c>
      <c r="CB17" s="35">
        <v>2650639.1900000004</v>
      </c>
      <c r="CC17" s="35">
        <v>3064293.0000000005</v>
      </c>
      <c r="CD17" s="35">
        <v>11735185.020000001</v>
      </c>
      <c r="CE17" s="35">
        <v>7137704</v>
      </c>
      <c r="CF17" s="35">
        <v>23957074.059999999</v>
      </c>
      <c r="CG17" s="35">
        <v>5313214.4100000011</v>
      </c>
      <c r="CH17" s="35">
        <v>5666628.8099999996</v>
      </c>
      <c r="CI17" s="35">
        <v>10785185.710000001</v>
      </c>
      <c r="CJ17" s="35">
        <v>7304648.1900000004</v>
      </c>
      <c r="CK17" s="35">
        <v>5401616.5300000003</v>
      </c>
      <c r="CL17" s="35">
        <v>3493227.62</v>
      </c>
      <c r="CM17" s="35">
        <v>1649524.13</v>
      </c>
    </row>
    <row r="18" spans="1:91" s="1" customFormat="1" x14ac:dyDescent="0.25">
      <c r="A18" s="31">
        <v>700</v>
      </c>
      <c r="B18" s="36" t="s">
        <v>94</v>
      </c>
      <c r="C18" s="37">
        <v>18389666.079999998</v>
      </c>
      <c r="D18" s="37">
        <v>5412431.8399999999</v>
      </c>
      <c r="E18" s="37">
        <v>3056244.98</v>
      </c>
      <c r="F18" s="37">
        <v>2060553.42</v>
      </c>
      <c r="G18" s="37">
        <v>46160986.409999996</v>
      </c>
      <c r="H18" s="37">
        <v>4584634.8</v>
      </c>
      <c r="I18" s="37">
        <v>5854239.0099999998</v>
      </c>
      <c r="J18" s="37">
        <v>4142437.19</v>
      </c>
      <c r="K18" s="37">
        <v>2297038.4</v>
      </c>
      <c r="L18" s="37">
        <v>3215919.9</v>
      </c>
      <c r="M18" s="37">
        <v>9201848.4499999993</v>
      </c>
      <c r="N18" s="37">
        <v>3076594.51</v>
      </c>
      <c r="O18" s="37">
        <v>1630541.34</v>
      </c>
      <c r="P18" s="37">
        <v>3918336.03</v>
      </c>
      <c r="Q18" s="37">
        <v>3568367.32</v>
      </c>
      <c r="R18" s="37">
        <v>1555414.43</v>
      </c>
      <c r="S18" s="37">
        <v>7053611.5499999998</v>
      </c>
      <c r="T18" s="37">
        <v>6706604.9199999999</v>
      </c>
      <c r="U18" s="37">
        <v>4653265.95</v>
      </c>
      <c r="V18" s="37">
        <v>3910313.69</v>
      </c>
      <c r="W18" s="37">
        <v>2643232.09</v>
      </c>
      <c r="X18" s="37">
        <v>2732798.91</v>
      </c>
      <c r="Y18" s="37">
        <v>10439941.109999999</v>
      </c>
      <c r="Z18" s="37">
        <v>2727272.74</v>
      </c>
      <c r="AA18" s="37">
        <v>7018305.21</v>
      </c>
      <c r="AB18" s="37">
        <v>6348108.5800000001</v>
      </c>
      <c r="AC18" s="37">
        <v>2698371.62</v>
      </c>
      <c r="AD18" s="37">
        <v>1489136.16</v>
      </c>
      <c r="AE18" s="37">
        <v>11688158.92</v>
      </c>
      <c r="AF18" s="37">
        <v>1753231.42</v>
      </c>
      <c r="AG18" s="37">
        <v>7997482.4500000002</v>
      </c>
      <c r="AH18" s="37">
        <v>1431363.84</v>
      </c>
      <c r="AI18" s="37">
        <v>6260886.4000000004</v>
      </c>
      <c r="AJ18" s="37">
        <v>2249663</v>
      </c>
      <c r="AK18" s="37">
        <v>6713466.8700000001</v>
      </c>
      <c r="AL18" s="37">
        <v>10143576.32</v>
      </c>
      <c r="AM18" s="37">
        <v>1374535.19</v>
      </c>
      <c r="AN18" s="37">
        <v>5205886.46</v>
      </c>
      <c r="AO18" s="37">
        <v>843167.09</v>
      </c>
      <c r="AP18" s="37">
        <v>4441040.16</v>
      </c>
      <c r="AQ18" s="37">
        <v>1402140.9</v>
      </c>
      <c r="AR18" s="37">
        <v>1176993.3400000001</v>
      </c>
      <c r="AS18" s="37">
        <v>3784805.47</v>
      </c>
      <c r="AT18" s="37">
        <v>1400529.09</v>
      </c>
      <c r="AU18" s="37">
        <v>2810346.3</v>
      </c>
      <c r="AV18" s="37">
        <v>3301498.29</v>
      </c>
      <c r="AW18" s="37">
        <v>6060067.8499999996</v>
      </c>
      <c r="AX18" s="37">
        <v>4184116.61</v>
      </c>
      <c r="AY18" s="37">
        <v>12454544.720000001</v>
      </c>
      <c r="AZ18" s="37">
        <v>1594879.66</v>
      </c>
      <c r="BA18" s="37">
        <v>6492669.7999999998</v>
      </c>
      <c r="BB18" s="37">
        <v>4275248.58</v>
      </c>
      <c r="BC18" s="37">
        <v>4117149.67</v>
      </c>
      <c r="BD18" s="37">
        <v>2302258.06</v>
      </c>
      <c r="BE18" s="37">
        <v>7233337.3200000003</v>
      </c>
      <c r="BF18" s="37">
        <v>2708997.28</v>
      </c>
      <c r="BG18" s="37">
        <v>2582402</v>
      </c>
      <c r="BH18" s="37">
        <v>6419809.7000000002</v>
      </c>
      <c r="BI18" s="37">
        <v>3044115.55</v>
      </c>
      <c r="BJ18" s="37">
        <v>1752843.26</v>
      </c>
      <c r="BK18" s="37">
        <v>5393346.0099999998</v>
      </c>
      <c r="BL18" s="37">
        <v>3859045.31</v>
      </c>
      <c r="BM18" s="37">
        <v>23583401.52</v>
      </c>
      <c r="BN18" s="37">
        <v>16262172</v>
      </c>
      <c r="BO18" s="37">
        <v>4960858.47</v>
      </c>
      <c r="BP18" s="37">
        <v>6163654.1600000001</v>
      </c>
      <c r="BQ18" s="37">
        <v>4134919.02</v>
      </c>
      <c r="BR18" s="37">
        <v>1925668.4</v>
      </c>
      <c r="BS18" s="37">
        <v>2382009.84</v>
      </c>
      <c r="BT18" s="37">
        <v>1335205.03</v>
      </c>
      <c r="BU18" s="37">
        <v>3860375.24</v>
      </c>
      <c r="BV18" s="37">
        <v>1838305.19</v>
      </c>
      <c r="BW18" s="37">
        <v>3013190.68</v>
      </c>
      <c r="BX18" s="37">
        <v>2376933.7799999998</v>
      </c>
      <c r="BY18" s="37">
        <v>5004601.05</v>
      </c>
      <c r="BZ18" s="37">
        <v>3478428.19</v>
      </c>
      <c r="CA18" s="37">
        <v>2622395.9700000002</v>
      </c>
      <c r="CB18" s="37">
        <v>2540967.37</v>
      </c>
      <c r="CC18" s="37">
        <v>2864718.62</v>
      </c>
      <c r="CD18" s="37">
        <v>11044428.48</v>
      </c>
      <c r="CE18" s="37">
        <v>6722982</v>
      </c>
      <c r="CF18" s="37">
        <v>22503435.530000001</v>
      </c>
      <c r="CG18" s="37">
        <v>4753958.75</v>
      </c>
      <c r="CH18" s="37">
        <v>5301861.29</v>
      </c>
      <c r="CI18" s="37">
        <v>10331243.09</v>
      </c>
      <c r="CJ18" s="37">
        <v>6518386.5</v>
      </c>
      <c r="CK18" s="37">
        <v>4782855.0999999996</v>
      </c>
      <c r="CL18" s="37">
        <v>2969781.2</v>
      </c>
      <c r="CM18" s="37">
        <v>1599220.94</v>
      </c>
    </row>
    <row r="19" spans="1:91" s="1" customFormat="1" ht="24" x14ac:dyDescent="0.25">
      <c r="A19" s="31">
        <v>701</v>
      </c>
      <c r="B19" s="36" t="s">
        <v>95</v>
      </c>
      <c r="C19" s="37">
        <v>546010.93000000005</v>
      </c>
      <c r="D19" s="37">
        <v>252363.94</v>
      </c>
      <c r="E19" s="37">
        <v>93888</v>
      </c>
      <c r="F19" s="37">
        <v>115884.88</v>
      </c>
      <c r="G19" s="37">
        <v>1766018.8</v>
      </c>
      <c r="H19" s="37">
        <v>92768.6</v>
      </c>
      <c r="I19" s="37">
        <v>178710.06</v>
      </c>
      <c r="J19" s="37">
        <v>125719</v>
      </c>
      <c r="K19" s="37">
        <v>73086.070000000007</v>
      </c>
      <c r="L19" s="37">
        <v>203417.79</v>
      </c>
      <c r="M19" s="37">
        <v>339020.12</v>
      </c>
      <c r="N19" s="37">
        <v>241923.7</v>
      </c>
      <c r="O19" s="37">
        <v>0</v>
      </c>
      <c r="P19" s="37">
        <v>0</v>
      </c>
      <c r="Q19" s="37">
        <v>72840</v>
      </c>
      <c r="R19" s="37">
        <v>67643.73</v>
      </c>
      <c r="S19" s="37">
        <v>312141.63</v>
      </c>
      <c r="T19" s="37">
        <v>493549.5</v>
      </c>
      <c r="U19" s="37">
        <v>113016.99</v>
      </c>
      <c r="V19" s="37">
        <v>113896.86</v>
      </c>
      <c r="W19" s="37">
        <v>57626.63</v>
      </c>
      <c r="X19" s="37">
        <v>114679.97</v>
      </c>
      <c r="Y19" s="37">
        <v>97041.05</v>
      </c>
      <c r="Z19" s="37">
        <v>48550</v>
      </c>
      <c r="AA19" s="37">
        <v>185634</v>
      </c>
      <c r="AB19" s="37">
        <v>152383.10999999999</v>
      </c>
      <c r="AC19" s="37">
        <v>17240</v>
      </c>
      <c r="AD19" s="37">
        <v>5980.3</v>
      </c>
      <c r="AE19" s="37">
        <v>218917.64</v>
      </c>
      <c r="AF19" s="37">
        <v>62992.34</v>
      </c>
      <c r="AG19" s="37">
        <v>314734.99</v>
      </c>
      <c r="AH19" s="37">
        <v>40725</v>
      </c>
      <c r="AI19" s="37">
        <v>271668.40000000002</v>
      </c>
      <c r="AJ19" s="37">
        <v>156806</v>
      </c>
      <c r="AK19" s="37">
        <v>422861.83</v>
      </c>
      <c r="AL19" s="37">
        <v>271988.92</v>
      </c>
      <c r="AM19" s="37">
        <v>72698.820000000007</v>
      </c>
      <c r="AN19" s="37">
        <v>163445</v>
      </c>
      <c r="AO19" s="37">
        <v>19040.310000000001</v>
      </c>
      <c r="AP19" s="37">
        <v>-37644.89</v>
      </c>
      <c r="AQ19" s="37">
        <v>17822.400000000001</v>
      </c>
      <c r="AR19" s="37">
        <v>35981.129999999997</v>
      </c>
      <c r="AS19" s="37">
        <v>154315.59</v>
      </c>
      <c r="AT19" s="37">
        <v>170381.93</v>
      </c>
      <c r="AU19" s="37">
        <v>79451.62</v>
      </c>
      <c r="AV19" s="37">
        <v>187335.19</v>
      </c>
      <c r="AW19" s="37">
        <v>404686.5</v>
      </c>
      <c r="AX19" s="37">
        <v>166625.24</v>
      </c>
      <c r="AY19" s="37">
        <v>384001.17</v>
      </c>
      <c r="AZ19" s="37">
        <v>43951</v>
      </c>
      <c r="BA19" s="37">
        <v>127642.31</v>
      </c>
      <c r="BB19" s="37">
        <v>109720.13</v>
      </c>
      <c r="BC19" s="37">
        <v>111797.11</v>
      </c>
      <c r="BD19" s="37">
        <v>41809.870000000003</v>
      </c>
      <c r="BE19" s="37">
        <v>107348.54</v>
      </c>
      <c r="BF19" s="37">
        <v>31359.279999999999</v>
      </c>
      <c r="BG19" s="37">
        <v>126987.74</v>
      </c>
      <c r="BH19" s="37">
        <v>298602.77</v>
      </c>
      <c r="BI19" s="37">
        <v>103053.27</v>
      </c>
      <c r="BJ19" s="37">
        <v>7298.56</v>
      </c>
      <c r="BK19" s="37">
        <v>135397.89000000001</v>
      </c>
      <c r="BL19" s="37">
        <v>469808.75</v>
      </c>
      <c r="BM19" s="37">
        <v>995390.34</v>
      </c>
      <c r="BN19" s="37">
        <v>392051</v>
      </c>
      <c r="BO19" s="37">
        <v>127487.6</v>
      </c>
      <c r="BP19" s="37">
        <v>273940.82</v>
      </c>
      <c r="BQ19" s="37">
        <v>126746.54</v>
      </c>
      <c r="BR19" s="37">
        <v>47390.3</v>
      </c>
      <c r="BS19" s="37">
        <v>47383.88</v>
      </c>
      <c r="BT19" s="37">
        <v>23210</v>
      </c>
      <c r="BU19" s="37">
        <v>56129.4</v>
      </c>
      <c r="BV19" s="37">
        <v>800</v>
      </c>
      <c r="BW19" s="37">
        <v>211550.53</v>
      </c>
      <c r="BX19" s="37">
        <v>54602.92</v>
      </c>
      <c r="BY19" s="37">
        <v>78477.11</v>
      </c>
      <c r="BZ19" s="37">
        <v>93312.4</v>
      </c>
      <c r="CA19" s="37">
        <v>64265.05</v>
      </c>
      <c r="CB19" s="37">
        <v>47153.72</v>
      </c>
      <c r="CC19" s="37">
        <v>58936.32</v>
      </c>
      <c r="CD19" s="37">
        <v>33243.4</v>
      </c>
      <c r="CE19" s="37">
        <v>2447</v>
      </c>
      <c r="CF19" s="37">
        <v>519364.71</v>
      </c>
      <c r="CG19" s="37">
        <v>197680.49</v>
      </c>
      <c r="CH19" s="37">
        <v>111149.28</v>
      </c>
      <c r="CI19" s="37">
        <v>43200.82</v>
      </c>
      <c r="CJ19" s="37">
        <v>446179.68</v>
      </c>
      <c r="CK19" s="37">
        <v>143003.53</v>
      </c>
      <c r="CL19" s="37">
        <v>94515</v>
      </c>
      <c r="CM19" s="37">
        <v>32873.089999999997</v>
      </c>
    </row>
    <row r="20" spans="1:91" s="1" customFormat="1" ht="24" x14ac:dyDescent="0.25">
      <c r="A20" s="31">
        <v>703</v>
      </c>
      <c r="B20" s="36" t="s">
        <v>96</v>
      </c>
      <c r="C20" s="37">
        <v>35493.57</v>
      </c>
      <c r="D20" s="37">
        <v>0</v>
      </c>
      <c r="E20" s="37">
        <v>0</v>
      </c>
      <c r="F20" s="37">
        <v>2370.2199999999998</v>
      </c>
      <c r="G20" s="37">
        <v>0</v>
      </c>
      <c r="H20" s="37">
        <v>15305</v>
      </c>
      <c r="I20" s="37">
        <v>66347.990000000005</v>
      </c>
      <c r="J20" s="37">
        <v>10730.8</v>
      </c>
      <c r="K20" s="37">
        <v>15539.99</v>
      </c>
      <c r="L20" s="37">
        <v>0</v>
      </c>
      <c r="M20" s="37">
        <v>32665.64</v>
      </c>
      <c r="N20" s="37">
        <v>0</v>
      </c>
      <c r="O20" s="37">
        <v>4153.92</v>
      </c>
      <c r="P20" s="37">
        <v>11335.98</v>
      </c>
      <c r="Q20" s="37">
        <v>10462.469999999999</v>
      </c>
      <c r="R20" s="37">
        <v>0</v>
      </c>
      <c r="S20" s="37">
        <v>42360.53</v>
      </c>
      <c r="T20" s="37">
        <v>36968.06</v>
      </c>
      <c r="U20" s="37">
        <v>0</v>
      </c>
      <c r="V20" s="37">
        <v>23341</v>
      </c>
      <c r="W20" s="37">
        <v>792.34</v>
      </c>
      <c r="X20" s="37">
        <v>0</v>
      </c>
      <c r="Y20" s="37">
        <v>176595.06</v>
      </c>
      <c r="Z20" s="37">
        <v>0</v>
      </c>
      <c r="AA20" s="37">
        <v>32897.15</v>
      </c>
      <c r="AB20" s="37">
        <v>156202.5</v>
      </c>
      <c r="AC20" s="37">
        <v>0</v>
      </c>
      <c r="AD20" s="37">
        <v>0</v>
      </c>
      <c r="AE20" s="37">
        <v>0</v>
      </c>
      <c r="AF20" s="37">
        <v>0</v>
      </c>
      <c r="AG20" s="37">
        <v>5121.25</v>
      </c>
      <c r="AH20" s="37">
        <v>5895</v>
      </c>
      <c r="AI20" s="37">
        <v>0</v>
      </c>
      <c r="AJ20" s="37">
        <v>0</v>
      </c>
      <c r="AK20" s="37">
        <v>14375.32</v>
      </c>
      <c r="AL20" s="37">
        <v>304614.53000000003</v>
      </c>
      <c r="AM20" s="37">
        <v>0</v>
      </c>
      <c r="AN20" s="37">
        <v>46371.6</v>
      </c>
      <c r="AO20" s="37">
        <v>3155.09</v>
      </c>
      <c r="AP20" s="37">
        <v>0</v>
      </c>
      <c r="AQ20" s="37">
        <v>3958.48</v>
      </c>
      <c r="AR20" s="37">
        <v>6912</v>
      </c>
      <c r="AS20" s="37">
        <v>34119.69</v>
      </c>
      <c r="AT20" s="37">
        <v>38.24</v>
      </c>
      <c r="AU20" s="37">
        <v>6058.8</v>
      </c>
      <c r="AV20" s="37">
        <v>0</v>
      </c>
      <c r="AW20" s="37">
        <v>15222</v>
      </c>
      <c r="AX20" s="37">
        <v>0</v>
      </c>
      <c r="AY20" s="37">
        <v>217.5</v>
      </c>
      <c r="AZ20" s="37">
        <v>0</v>
      </c>
      <c r="BA20" s="37">
        <v>11719.83</v>
      </c>
      <c r="BB20" s="37">
        <v>10426.719999999999</v>
      </c>
      <c r="BC20" s="37">
        <v>0</v>
      </c>
      <c r="BD20" s="37">
        <v>6147</v>
      </c>
      <c r="BE20" s="37">
        <v>15654.13</v>
      </c>
      <c r="BF20" s="37">
        <v>19763.86</v>
      </c>
      <c r="BG20" s="37">
        <v>8549</v>
      </c>
      <c r="BH20" s="37">
        <v>33478.21</v>
      </c>
      <c r="BI20" s="37">
        <v>0</v>
      </c>
      <c r="BJ20" s="37">
        <v>5327</v>
      </c>
      <c r="BK20" s="37">
        <v>0</v>
      </c>
      <c r="BL20" s="37">
        <v>44037.5</v>
      </c>
      <c r="BM20" s="37">
        <v>135113.57999999999</v>
      </c>
      <c r="BN20" s="37">
        <v>112822</v>
      </c>
      <c r="BO20" s="37">
        <v>0</v>
      </c>
      <c r="BP20" s="37">
        <v>26376</v>
      </c>
      <c r="BQ20" s="37">
        <v>4078.68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25072.84</v>
      </c>
      <c r="BX20" s="37">
        <v>0</v>
      </c>
      <c r="BY20" s="37">
        <v>0</v>
      </c>
      <c r="BZ20" s="37">
        <v>39942</v>
      </c>
      <c r="CA20" s="37">
        <v>14809.5</v>
      </c>
      <c r="CB20" s="37">
        <v>16301.69</v>
      </c>
      <c r="CC20" s="37">
        <v>10427.65</v>
      </c>
      <c r="CD20" s="37">
        <v>90433.13</v>
      </c>
      <c r="CE20" s="37">
        <v>11181</v>
      </c>
      <c r="CF20" s="37">
        <v>106644.18</v>
      </c>
      <c r="CG20" s="37">
        <v>30231.23</v>
      </c>
      <c r="CH20" s="37">
        <v>4658.8</v>
      </c>
      <c r="CI20" s="37">
        <v>0</v>
      </c>
      <c r="CJ20" s="37">
        <v>20186.32</v>
      </c>
      <c r="CK20" s="37">
        <v>15725.16</v>
      </c>
      <c r="CL20" s="37">
        <v>9626.0499999999993</v>
      </c>
      <c r="CM20" s="37">
        <v>6275.65</v>
      </c>
    </row>
    <row r="21" spans="1:91" s="1" customFormat="1" ht="24" x14ac:dyDescent="0.25">
      <c r="A21" s="31">
        <v>704</v>
      </c>
      <c r="B21" s="36" t="s">
        <v>96</v>
      </c>
      <c r="C21" s="37">
        <v>825335.4</v>
      </c>
      <c r="D21" s="37">
        <v>1550499.1</v>
      </c>
      <c r="E21" s="37">
        <v>505248.28</v>
      </c>
      <c r="F21" s="37">
        <v>72119.86</v>
      </c>
      <c r="G21" s="37">
        <v>14388338.130000001</v>
      </c>
      <c r="H21" s="37">
        <v>84658.79</v>
      </c>
      <c r="I21" s="37">
        <v>385319.1</v>
      </c>
      <c r="J21" s="37">
        <v>148134.81</v>
      </c>
      <c r="K21" s="37">
        <v>227275.65</v>
      </c>
      <c r="L21" s="37">
        <v>175802.21</v>
      </c>
      <c r="M21" s="37">
        <v>664502.1</v>
      </c>
      <c r="N21" s="37">
        <v>94445.69</v>
      </c>
      <c r="O21" s="37">
        <v>53838.5</v>
      </c>
      <c r="P21" s="37">
        <v>85998.92</v>
      </c>
      <c r="Q21" s="37">
        <v>36903.57</v>
      </c>
      <c r="R21" s="37">
        <v>54548.68</v>
      </c>
      <c r="S21" s="37">
        <v>169093.56</v>
      </c>
      <c r="T21" s="37">
        <v>308410.52</v>
      </c>
      <c r="U21" s="37">
        <v>236748.67</v>
      </c>
      <c r="V21" s="37">
        <v>107287.11</v>
      </c>
      <c r="W21" s="37">
        <v>24551.38</v>
      </c>
      <c r="X21" s="37">
        <v>-74.52</v>
      </c>
      <c r="Y21" s="37">
        <v>649772.05000000005</v>
      </c>
      <c r="Z21" s="37">
        <v>119106.21</v>
      </c>
      <c r="AA21" s="37">
        <v>628012.13</v>
      </c>
      <c r="AB21" s="37">
        <v>448183</v>
      </c>
      <c r="AC21" s="37">
        <v>9862.5</v>
      </c>
      <c r="AD21" s="37">
        <v>47658.64</v>
      </c>
      <c r="AE21" s="37">
        <v>1082686.94</v>
      </c>
      <c r="AF21" s="37">
        <v>188685.94</v>
      </c>
      <c r="AG21" s="37">
        <v>321404.15000000002</v>
      </c>
      <c r="AH21" s="37">
        <v>162034.32999999999</v>
      </c>
      <c r="AI21" s="37">
        <v>310632.28999999998</v>
      </c>
      <c r="AJ21" s="37">
        <v>367006</v>
      </c>
      <c r="AK21" s="37">
        <v>586877.80000000005</v>
      </c>
      <c r="AL21" s="37">
        <v>540162.78</v>
      </c>
      <c r="AM21" s="37">
        <v>54970.28</v>
      </c>
      <c r="AN21" s="37">
        <v>329812.28000000003</v>
      </c>
      <c r="AO21" s="37">
        <v>60075.67</v>
      </c>
      <c r="AP21" s="37">
        <v>230678.67</v>
      </c>
      <c r="AQ21" s="37">
        <v>66719.05</v>
      </c>
      <c r="AR21" s="37">
        <v>81146.52</v>
      </c>
      <c r="AS21" s="37">
        <v>375427.08</v>
      </c>
      <c r="AT21" s="37">
        <v>191476.55</v>
      </c>
      <c r="AU21" s="37">
        <v>40984.94</v>
      </c>
      <c r="AV21" s="37">
        <v>355636.91</v>
      </c>
      <c r="AW21" s="37">
        <v>491776.5</v>
      </c>
      <c r="AX21" s="37">
        <v>338129.17</v>
      </c>
      <c r="AY21" s="37">
        <v>453374.37</v>
      </c>
      <c r="AZ21" s="37">
        <v>64531.01</v>
      </c>
      <c r="BA21" s="37">
        <v>278008.84999999998</v>
      </c>
      <c r="BB21" s="37">
        <v>248483.8</v>
      </c>
      <c r="BC21" s="37">
        <v>146317.87</v>
      </c>
      <c r="BD21" s="37">
        <v>98572.41</v>
      </c>
      <c r="BE21" s="37">
        <v>98726.73</v>
      </c>
      <c r="BF21" s="37">
        <v>109103.1</v>
      </c>
      <c r="BG21" s="37">
        <v>228749.13</v>
      </c>
      <c r="BH21" s="37">
        <v>197333.36</v>
      </c>
      <c r="BI21" s="37">
        <v>150933.82</v>
      </c>
      <c r="BJ21" s="37">
        <v>77298.97</v>
      </c>
      <c r="BK21" s="37">
        <v>174059.54</v>
      </c>
      <c r="BL21" s="37">
        <v>1530641.28</v>
      </c>
      <c r="BM21" s="37">
        <v>3995085.47</v>
      </c>
      <c r="BN21" s="37">
        <v>0</v>
      </c>
      <c r="BO21" s="37">
        <v>120641.21</v>
      </c>
      <c r="BP21" s="37">
        <v>561701.88</v>
      </c>
      <c r="BQ21" s="37">
        <v>540050.32999999996</v>
      </c>
      <c r="BR21" s="37">
        <v>45503.39</v>
      </c>
      <c r="BS21" s="37">
        <v>15893.97</v>
      </c>
      <c r="BT21" s="37">
        <v>0</v>
      </c>
      <c r="BU21" s="37">
        <v>209062.36</v>
      </c>
      <c r="BV21" s="37">
        <v>317384.46000000002</v>
      </c>
      <c r="BW21" s="37">
        <v>220610.94</v>
      </c>
      <c r="BX21" s="37">
        <v>34126.019999999997</v>
      </c>
      <c r="BY21" s="37">
        <v>588809.81000000006</v>
      </c>
      <c r="BZ21" s="37">
        <v>150645.48000000001</v>
      </c>
      <c r="CA21" s="37">
        <v>184659.46</v>
      </c>
      <c r="CB21" s="37">
        <v>18064.29</v>
      </c>
      <c r="CC21" s="37">
        <v>51853.97</v>
      </c>
      <c r="CD21" s="37">
        <v>488746.27</v>
      </c>
      <c r="CE21" s="37">
        <v>225000</v>
      </c>
      <c r="CF21" s="37">
        <v>532614.88</v>
      </c>
      <c r="CG21" s="37">
        <v>217485.17</v>
      </c>
      <c r="CH21" s="37">
        <v>171958.57</v>
      </c>
      <c r="CI21" s="37">
        <v>73817.100000000006</v>
      </c>
      <c r="CJ21" s="37">
        <v>259218.17</v>
      </c>
      <c r="CK21" s="37">
        <v>247128.72</v>
      </c>
      <c r="CL21" s="37">
        <v>318695.71000000002</v>
      </c>
      <c r="CM21" s="37">
        <v>5842.34</v>
      </c>
    </row>
    <row r="22" spans="1:91" s="1" customFormat="1" ht="24" x14ac:dyDescent="0.25">
      <c r="A22" s="31">
        <v>705</v>
      </c>
      <c r="B22" s="36" t="s">
        <v>96</v>
      </c>
      <c r="C22" s="37">
        <v>1350170.93</v>
      </c>
      <c r="D22" s="37">
        <v>654621</v>
      </c>
      <c r="E22" s="37">
        <v>365320.7</v>
      </c>
      <c r="F22" s="37">
        <v>13703.57</v>
      </c>
      <c r="G22" s="37">
        <v>0</v>
      </c>
      <c r="H22" s="37">
        <v>110938.96</v>
      </c>
      <c r="I22" s="37">
        <v>0</v>
      </c>
      <c r="J22" s="37">
        <v>185248.59</v>
      </c>
      <c r="K22" s="37">
        <v>33633.120000000003</v>
      </c>
      <c r="L22" s="37">
        <v>7793.53</v>
      </c>
      <c r="M22" s="37">
        <v>778570.18</v>
      </c>
      <c r="N22" s="37">
        <v>48453.760000000002</v>
      </c>
      <c r="O22" s="37">
        <v>10443.41</v>
      </c>
      <c r="P22" s="37">
        <v>24351.9</v>
      </c>
      <c r="Q22" s="37">
        <v>6736.5</v>
      </c>
      <c r="R22" s="37">
        <v>62685.54</v>
      </c>
      <c r="S22" s="37">
        <v>0</v>
      </c>
      <c r="T22" s="37">
        <v>211888.76</v>
      </c>
      <c r="U22" s="37">
        <v>129329.8</v>
      </c>
      <c r="V22" s="37">
        <v>54836.51</v>
      </c>
      <c r="W22" s="37">
        <v>49769.17</v>
      </c>
      <c r="X22" s="37">
        <v>1350</v>
      </c>
      <c r="Y22" s="37">
        <v>662041.34</v>
      </c>
      <c r="Z22" s="37">
        <v>64784.71</v>
      </c>
      <c r="AA22" s="37">
        <v>389164.82</v>
      </c>
      <c r="AB22" s="37">
        <v>131130.31</v>
      </c>
      <c r="AC22" s="37">
        <v>41600</v>
      </c>
      <c r="AD22" s="37">
        <v>963.36</v>
      </c>
      <c r="AE22" s="37">
        <v>1033703.6</v>
      </c>
      <c r="AF22" s="37">
        <v>137800.63</v>
      </c>
      <c r="AG22" s="37">
        <v>363205.99</v>
      </c>
      <c r="AH22" s="37">
        <v>117549.97</v>
      </c>
      <c r="AI22" s="37">
        <v>314322.94</v>
      </c>
      <c r="AJ22" s="37">
        <v>0</v>
      </c>
      <c r="AK22" s="37">
        <v>816</v>
      </c>
      <c r="AL22" s="37">
        <v>196148.74</v>
      </c>
      <c r="AM22" s="37">
        <v>23685.040000000001</v>
      </c>
      <c r="AN22" s="37">
        <v>57121.88</v>
      </c>
      <c r="AO22" s="37">
        <v>0</v>
      </c>
      <c r="AP22" s="37">
        <v>35742.699999999997</v>
      </c>
      <c r="AQ22" s="37">
        <v>0</v>
      </c>
      <c r="AR22" s="37">
        <v>26883</v>
      </c>
      <c r="AS22" s="37">
        <v>141478.82999999999</v>
      </c>
      <c r="AT22" s="37">
        <v>28136.89</v>
      </c>
      <c r="AU22" s="37">
        <v>0</v>
      </c>
      <c r="AV22" s="37">
        <v>0</v>
      </c>
      <c r="AW22" s="37">
        <v>302651.78999999998</v>
      </c>
      <c r="AX22" s="37">
        <v>144392.25</v>
      </c>
      <c r="AY22" s="37">
        <v>211696.5</v>
      </c>
      <c r="AZ22" s="37">
        <v>15354.38</v>
      </c>
      <c r="BA22" s="37">
        <v>75104.81</v>
      </c>
      <c r="BB22" s="37">
        <v>131399.98000000001</v>
      </c>
      <c r="BC22" s="37">
        <v>1857.5</v>
      </c>
      <c r="BD22" s="37">
        <v>0</v>
      </c>
      <c r="BE22" s="37">
        <v>56712.94</v>
      </c>
      <c r="BF22" s="37">
        <v>6611.83</v>
      </c>
      <c r="BG22" s="37">
        <v>80554.12</v>
      </c>
      <c r="BH22" s="37">
        <v>43395.95</v>
      </c>
      <c r="BI22" s="37">
        <v>0</v>
      </c>
      <c r="BJ22" s="37">
        <v>2572.5</v>
      </c>
      <c r="BK22" s="37">
        <v>0</v>
      </c>
      <c r="BL22" s="37">
        <v>0</v>
      </c>
      <c r="BM22" s="37">
        <v>3647624.97</v>
      </c>
      <c r="BN22" s="37">
        <v>18981</v>
      </c>
      <c r="BO22" s="37">
        <v>0</v>
      </c>
      <c r="BP22" s="37">
        <v>40344.5</v>
      </c>
      <c r="BQ22" s="37">
        <v>264110.18</v>
      </c>
      <c r="BR22" s="37">
        <v>54566.03</v>
      </c>
      <c r="BS22" s="37">
        <v>0</v>
      </c>
      <c r="BT22" s="37">
        <v>0</v>
      </c>
      <c r="BU22" s="37">
        <v>-23795.73</v>
      </c>
      <c r="BV22" s="37">
        <v>43785.45</v>
      </c>
      <c r="BW22" s="37">
        <v>52729.54</v>
      </c>
      <c r="BX22" s="37">
        <v>1897.63</v>
      </c>
      <c r="BY22" s="37">
        <v>74497.95</v>
      </c>
      <c r="BZ22" s="37">
        <v>2796</v>
      </c>
      <c r="CA22" s="37">
        <v>47527.88</v>
      </c>
      <c r="CB22" s="37">
        <v>5864.06</v>
      </c>
      <c r="CC22" s="37">
        <v>74917.740000000005</v>
      </c>
      <c r="CD22" s="37">
        <v>72958.679999999993</v>
      </c>
      <c r="CE22" s="37">
        <v>0</v>
      </c>
      <c r="CF22" s="37">
        <v>133559.63</v>
      </c>
      <c r="CG22" s="37">
        <v>47524.72</v>
      </c>
      <c r="CH22" s="37">
        <v>72197.350000000006</v>
      </c>
      <c r="CI22" s="37">
        <v>89317.05</v>
      </c>
      <c r="CJ22" s="37">
        <v>0</v>
      </c>
      <c r="CK22" s="37">
        <v>73723.05</v>
      </c>
      <c r="CL22" s="37">
        <v>83210.039999999994</v>
      </c>
      <c r="CM22" s="37">
        <v>3533.2</v>
      </c>
    </row>
    <row r="23" spans="1:91" s="1" customFormat="1" ht="24" x14ac:dyDescent="0.25">
      <c r="A23" s="31">
        <v>7070</v>
      </c>
      <c r="B23" s="36" t="s">
        <v>97</v>
      </c>
      <c r="C23" s="37">
        <v>0</v>
      </c>
      <c r="D23" s="37">
        <v>0</v>
      </c>
      <c r="E23" s="37">
        <v>23354.87</v>
      </c>
      <c r="F23" s="37">
        <v>58000.65</v>
      </c>
      <c r="G23" s="37">
        <v>291982.5</v>
      </c>
      <c r="H23" s="37">
        <v>12719.9</v>
      </c>
      <c r="I23" s="37">
        <v>0</v>
      </c>
      <c r="J23" s="37">
        <v>0</v>
      </c>
      <c r="K23" s="37">
        <v>3428.55</v>
      </c>
      <c r="L23" s="37">
        <v>23695.94</v>
      </c>
      <c r="M23" s="37">
        <v>31347.919999999998</v>
      </c>
      <c r="N23" s="37">
        <v>0</v>
      </c>
      <c r="O23" s="37">
        <v>1767.41</v>
      </c>
      <c r="P23" s="37">
        <v>0</v>
      </c>
      <c r="Q23" s="37">
        <v>13549.18</v>
      </c>
      <c r="R23" s="37">
        <v>0</v>
      </c>
      <c r="S23" s="37">
        <v>0</v>
      </c>
      <c r="T23" s="37">
        <v>0</v>
      </c>
      <c r="U23" s="37">
        <v>0</v>
      </c>
      <c r="V23" s="37">
        <v>10219.02</v>
      </c>
      <c r="W23" s="37">
        <v>0</v>
      </c>
      <c r="X23" s="37">
        <v>0</v>
      </c>
      <c r="Y23" s="37">
        <v>0</v>
      </c>
      <c r="Z23" s="37">
        <v>0</v>
      </c>
      <c r="AA23" s="37">
        <v>41549.050000000003</v>
      </c>
      <c r="AB23" s="37">
        <v>0</v>
      </c>
      <c r="AC23" s="37">
        <v>0</v>
      </c>
      <c r="AD23" s="37">
        <v>0</v>
      </c>
      <c r="AE23" s="37">
        <v>83600.06</v>
      </c>
      <c r="AF23" s="37">
        <v>27454.63</v>
      </c>
      <c r="AG23" s="37">
        <v>19144.97</v>
      </c>
      <c r="AH23" s="37">
        <v>6855.78</v>
      </c>
      <c r="AI23" s="37">
        <v>25041.07</v>
      </c>
      <c r="AJ23" s="37">
        <v>0</v>
      </c>
      <c r="AK23" s="37">
        <v>12362.03</v>
      </c>
      <c r="AL23" s="37">
        <v>66110.94</v>
      </c>
      <c r="AM23" s="37">
        <v>9544.24</v>
      </c>
      <c r="AN23" s="37">
        <v>70643.539999999994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981.87</v>
      </c>
      <c r="AU23" s="37">
        <v>2380.58</v>
      </c>
      <c r="AV23" s="37">
        <v>2840.95</v>
      </c>
      <c r="AW23" s="37">
        <v>794</v>
      </c>
      <c r="AX23" s="37">
        <v>6254.06</v>
      </c>
      <c r="AY23" s="37">
        <v>0</v>
      </c>
      <c r="AZ23" s="37">
        <v>0</v>
      </c>
      <c r="BA23" s="37">
        <v>57716.84</v>
      </c>
      <c r="BB23" s="37">
        <v>0</v>
      </c>
      <c r="BC23" s="37">
        <v>52354.57</v>
      </c>
      <c r="BD23" s="37">
        <v>0</v>
      </c>
      <c r="BE23" s="37">
        <v>0</v>
      </c>
      <c r="BF23" s="37">
        <v>0</v>
      </c>
      <c r="BG23" s="37">
        <v>0</v>
      </c>
      <c r="BH23" s="37">
        <v>22045.68</v>
      </c>
      <c r="BI23" s="37">
        <v>0</v>
      </c>
      <c r="BJ23" s="37">
        <v>-872.83</v>
      </c>
      <c r="BK23" s="37">
        <v>47583.03</v>
      </c>
      <c r="BL23" s="37">
        <v>20213.22</v>
      </c>
      <c r="BM23" s="37">
        <v>478731.63</v>
      </c>
      <c r="BN23" s="37">
        <v>6716</v>
      </c>
      <c r="BO23" s="37">
        <v>0</v>
      </c>
      <c r="BP23" s="37">
        <v>24331.040000000001</v>
      </c>
      <c r="BQ23" s="37">
        <v>17029.8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v>0</v>
      </c>
      <c r="CB23" s="37">
        <v>3208.04</v>
      </c>
      <c r="CC23" s="37">
        <v>0</v>
      </c>
      <c r="CD23" s="37">
        <v>0</v>
      </c>
      <c r="CE23" s="37">
        <v>135590</v>
      </c>
      <c r="CF23" s="37">
        <v>140968.97</v>
      </c>
      <c r="CG23" s="37">
        <v>0</v>
      </c>
      <c r="CH23" s="37">
        <v>0</v>
      </c>
      <c r="CI23" s="37">
        <v>91818.13</v>
      </c>
      <c r="CJ23" s="37">
        <v>18104.990000000002</v>
      </c>
      <c r="CK23" s="37">
        <v>35722.69</v>
      </c>
      <c r="CL23" s="37">
        <v>4546.2700000000004</v>
      </c>
      <c r="CM23" s="37">
        <v>0</v>
      </c>
    </row>
    <row r="24" spans="1:91" s="1" customFormat="1" ht="24" x14ac:dyDescent="0.25">
      <c r="A24" s="31">
        <v>7071</v>
      </c>
      <c r="B24" s="36" t="s">
        <v>97</v>
      </c>
      <c r="C24" s="37">
        <v>2133.98</v>
      </c>
      <c r="D24" s="37">
        <v>0</v>
      </c>
      <c r="E24" s="37">
        <v>11087.4</v>
      </c>
      <c r="F24" s="37">
        <v>0</v>
      </c>
      <c r="G24" s="37">
        <v>0</v>
      </c>
      <c r="H24" s="37">
        <v>0</v>
      </c>
      <c r="I24" s="37">
        <v>0</v>
      </c>
      <c r="J24" s="37">
        <v>1610</v>
      </c>
      <c r="K24" s="37">
        <v>4806.5600000000004</v>
      </c>
      <c r="L24" s="37">
        <v>0</v>
      </c>
      <c r="M24" s="37">
        <v>29126.080000000002</v>
      </c>
      <c r="N24" s="37">
        <v>277.5</v>
      </c>
      <c r="O24" s="37">
        <v>2570.75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13597.42</v>
      </c>
      <c r="W24" s="37">
        <v>0</v>
      </c>
      <c r="X24" s="37">
        <v>-10484.44</v>
      </c>
      <c r="Y24" s="37">
        <v>0</v>
      </c>
      <c r="Z24" s="37">
        <v>0</v>
      </c>
      <c r="AA24" s="37">
        <v>0</v>
      </c>
      <c r="AB24" s="37">
        <v>20621.75</v>
      </c>
      <c r="AC24" s="37">
        <v>0</v>
      </c>
      <c r="AD24" s="37">
        <v>8114</v>
      </c>
      <c r="AE24" s="37">
        <v>6709.49</v>
      </c>
      <c r="AF24" s="37">
        <v>0</v>
      </c>
      <c r="AG24" s="37">
        <v>0</v>
      </c>
      <c r="AH24" s="37">
        <v>0</v>
      </c>
      <c r="AI24" s="37">
        <v>15239.83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19966.400000000001</v>
      </c>
      <c r="AQ24" s="37">
        <v>0</v>
      </c>
      <c r="AR24" s="37">
        <v>0</v>
      </c>
      <c r="AS24" s="37">
        <v>0</v>
      </c>
      <c r="AT24" s="37">
        <v>27.48</v>
      </c>
      <c r="AU24" s="37">
        <v>0</v>
      </c>
      <c r="AV24" s="37">
        <v>0</v>
      </c>
      <c r="AW24" s="37">
        <v>0</v>
      </c>
      <c r="AX24" s="37">
        <v>28243.23</v>
      </c>
      <c r="AY24" s="37">
        <v>79985.37</v>
      </c>
      <c r="AZ24" s="37">
        <v>0</v>
      </c>
      <c r="BA24" s="37">
        <v>0</v>
      </c>
      <c r="BB24" s="37">
        <v>-84565.27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1089762.9099999999</v>
      </c>
      <c r="BN24" s="37">
        <v>0</v>
      </c>
      <c r="BO24" s="37">
        <v>0</v>
      </c>
      <c r="BP24" s="37">
        <v>3581.34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7801.16</v>
      </c>
      <c r="BY24" s="37">
        <v>0</v>
      </c>
      <c r="BZ24" s="37">
        <v>0</v>
      </c>
      <c r="CA24" s="37">
        <v>0</v>
      </c>
      <c r="CB24" s="37">
        <v>8246.23</v>
      </c>
      <c r="CC24" s="37">
        <v>0</v>
      </c>
      <c r="CD24" s="37">
        <v>0</v>
      </c>
      <c r="CE24" s="37">
        <v>20748</v>
      </c>
      <c r="CF24" s="37">
        <v>0</v>
      </c>
      <c r="CG24" s="37">
        <v>0</v>
      </c>
      <c r="CH24" s="37">
        <v>0</v>
      </c>
      <c r="CI24" s="37">
        <v>0</v>
      </c>
      <c r="CJ24" s="37">
        <v>4016.99</v>
      </c>
      <c r="CK24" s="37">
        <v>0</v>
      </c>
      <c r="CL24" s="37">
        <v>2450</v>
      </c>
      <c r="CM24" s="37">
        <v>0</v>
      </c>
    </row>
    <row r="25" spans="1:91" s="1" customFormat="1" x14ac:dyDescent="0.25">
      <c r="A25" s="31">
        <v>70790</v>
      </c>
      <c r="B25" s="36" t="s">
        <v>98</v>
      </c>
      <c r="C25" s="37">
        <v>0</v>
      </c>
      <c r="D25" s="37">
        <v>-107758.13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11356.43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5917.04</v>
      </c>
      <c r="AX25" s="37">
        <v>728.47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1350102</v>
      </c>
      <c r="BO25" s="37">
        <v>0</v>
      </c>
      <c r="BP25" s="37">
        <v>0</v>
      </c>
      <c r="BQ25" s="37">
        <v>3636.91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0</v>
      </c>
      <c r="CJ25" s="37">
        <v>-7359.2</v>
      </c>
      <c r="CK25" s="37">
        <v>-12294.79</v>
      </c>
      <c r="CL25" s="37">
        <v>5092.6400000000003</v>
      </c>
      <c r="CM25" s="37">
        <v>0</v>
      </c>
    </row>
    <row r="26" spans="1:91" s="1" customFormat="1" ht="36" x14ac:dyDescent="0.25">
      <c r="A26" s="31">
        <v>747010</v>
      </c>
      <c r="B26" s="36" t="s">
        <v>99</v>
      </c>
      <c r="C26" s="37">
        <v>356040.24</v>
      </c>
      <c r="D26" s="37">
        <v>83596.259999999995</v>
      </c>
      <c r="E26" s="37">
        <v>1224.99</v>
      </c>
      <c r="F26" s="37">
        <v>1480.14</v>
      </c>
      <c r="G26" s="37">
        <v>0</v>
      </c>
      <c r="H26" s="37">
        <v>0</v>
      </c>
      <c r="I26" s="37">
        <v>30466.33</v>
      </c>
      <c r="J26" s="37">
        <v>4826.1400000000003</v>
      </c>
      <c r="K26" s="37">
        <v>23615.56</v>
      </c>
      <c r="L26" s="37">
        <v>0</v>
      </c>
      <c r="M26" s="37">
        <v>0</v>
      </c>
      <c r="N26" s="37">
        <v>17413.59</v>
      </c>
      <c r="O26" s="37">
        <v>5957.78</v>
      </c>
      <c r="P26" s="37">
        <v>3522.19</v>
      </c>
      <c r="Q26" s="37">
        <v>0</v>
      </c>
      <c r="R26" s="37">
        <v>16133.79</v>
      </c>
      <c r="S26" s="37">
        <v>0</v>
      </c>
      <c r="T26" s="37">
        <v>13231.92</v>
      </c>
      <c r="U26" s="37">
        <v>67672.06</v>
      </c>
      <c r="V26" s="37">
        <v>8501.4599999999991</v>
      </c>
      <c r="W26" s="37">
        <v>6863.04</v>
      </c>
      <c r="X26" s="37">
        <v>0</v>
      </c>
      <c r="Y26" s="37">
        <v>22317.759999999998</v>
      </c>
      <c r="Z26" s="37">
        <v>105.92</v>
      </c>
      <c r="AA26" s="37">
        <v>0</v>
      </c>
      <c r="AB26" s="37">
        <v>88742.18</v>
      </c>
      <c r="AC26" s="37">
        <v>0</v>
      </c>
      <c r="AD26" s="37">
        <v>8532.0499999999993</v>
      </c>
      <c r="AE26" s="37">
        <v>6902.79</v>
      </c>
      <c r="AF26" s="37">
        <v>0</v>
      </c>
      <c r="AG26" s="37">
        <v>29637.84</v>
      </c>
      <c r="AH26" s="37">
        <v>0</v>
      </c>
      <c r="AI26" s="37">
        <v>3765.9</v>
      </c>
      <c r="AJ26" s="37">
        <v>29700</v>
      </c>
      <c r="AK26" s="37">
        <v>15020.4</v>
      </c>
      <c r="AL26" s="37">
        <v>45944.69</v>
      </c>
      <c r="AM26" s="37">
        <v>26164.25</v>
      </c>
      <c r="AN26" s="37">
        <v>0</v>
      </c>
      <c r="AO26" s="37">
        <v>0</v>
      </c>
      <c r="AP26" s="37">
        <v>27618.89</v>
      </c>
      <c r="AQ26" s="37">
        <v>1954.39</v>
      </c>
      <c r="AR26" s="37">
        <v>37589.769999999997</v>
      </c>
      <c r="AS26" s="37">
        <v>0</v>
      </c>
      <c r="AT26" s="37">
        <v>9135.17</v>
      </c>
      <c r="AU26" s="37">
        <v>10738.38</v>
      </c>
      <c r="AV26" s="37">
        <v>28173.97</v>
      </c>
      <c r="AW26" s="37">
        <v>28747.5</v>
      </c>
      <c r="AX26" s="37">
        <v>9568.31</v>
      </c>
      <c r="AY26" s="37">
        <v>0</v>
      </c>
      <c r="AZ26" s="37">
        <v>1568.37</v>
      </c>
      <c r="BA26" s="37">
        <v>479.17</v>
      </c>
      <c r="BB26" s="37">
        <v>16536.21</v>
      </c>
      <c r="BC26" s="37">
        <v>0</v>
      </c>
      <c r="BD26" s="37">
        <v>3500.83</v>
      </c>
      <c r="BE26" s="37">
        <v>21014.58</v>
      </c>
      <c r="BF26" s="37">
        <v>16903.43</v>
      </c>
      <c r="BG26" s="37">
        <v>318.45999999999998</v>
      </c>
      <c r="BH26" s="37">
        <v>0</v>
      </c>
      <c r="BI26" s="37">
        <v>14996.22</v>
      </c>
      <c r="BJ26" s="37">
        <v>38317.879999999997</v>
      </c>
      <c r="BK26" s="37">
        <v>0</v>
      </c>
      <c r="BL26" s="37">
        <v>1896.04</v>
      </c>
      <c r="BM26" s="37">
        <v>0</v>
      </c>
      <c r="BN26" s="37">
        <v>22253</v>
      </c>
      <c r="BO26" s="37">
        <v>8676.85</v>
      </c>
      <c r="BP26" s="37">
        <v>5037.67</v>
      </c>
      <c r="BQ26" s="37">
        <v>11979.07</v>
      </c>
      <c r="BR26" s="37">
        <v>1172.83</v>
      </c>
      <c r="BS26" s="37">
        <v>14450.04</v>
      </c>
      <c r="BT26" s="37">
        <v>718.29</v>
      </c>
      <c r="BU26" s="37">
        <v>11998.39</v>
      </c>
      <c r="BV26" s="37">
        <v>0</v>
      </c>
      <c r="BW26" s="37">
        <v>0</v>
      </c>
      <c r="BX26" s="37">
        <v>671.2</v>
      </c>
      <c r="BY26" s="37">
        <v>93069.49</v>
      </c>
      <c r="BZ26" s="37">
        <v>25238.080000000002</v>
      </c>
      <c r="CA26" s="37">
        <v>7280.73</v>
      </c>
      <c r="CB26" s="37">
        <v>10297.02</v>
      </c>
      <c r="CC26" s="37">
        <v>2424.16</v>
      </c>
      <c r="CD26" s="37">
        <v>3803.51</v>
      </c>
      <c r="CE26" s="37">
        <v>0</v>
      </c>
      <c r="CF26" s="37">
        <v>0</v>
      </c>
      <c r="CG26" s="37">
        <v>57273.23</v>
      </c>
      <c r="CH26" s="37">
        <v>2461.17</v>
      </c>
      <c r="CI26" s="37">
        <v>128540.09</v>
      </c>
      <c r="CJ26" s="37">
        <v>25594.91</v>
      </c>
      <c r="CK26" s="37">
        <v>91889.75</v>
      </c>
      <c r="CL26" s="37">
        <v>2038.37</v>
      </c>
      <c r="CM26" s="37">
        <v>1778.91</v>
      </c>
    </row>
    <row r="27" spans="1:91" s="1" customFormat="1" ht="24" x14ac:dyDescent="0.25">
      <c r="A27" s="31">
        <v>747011</v>
      </c>
      <c r="B27" s="36" t="s">
        <v>100</v>
      </c>
      <c r="C27" s="37">
        <v>19860.02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118080.39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67.17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1365.12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</row>
    <row r="28" spans="1:91" s="1" customFormat="1" ht="36" x14ac:dyDescent="0.25">
      <c r="A28" s="31">
        <v>747900</v>
      </c>
      <c r="B28" s="36" t="s">
        <v>101</v>
      </c>
      <c r="C28" s="37">
        <v>52636.5</v>
      </c>
      <c r="D28" s="37">
        <v>12748.04</v>
      </c>
      <c r="E28" s="37">
        <v>197.14</v>
      </c>
      <c r="F28" s="37">
        <v>25</v>
      </c>
      <c r="G28" s="37">
        <v>400833.14</v>
      </c>
      <c r="H28" s="37">
        <v>6268.7</v>
      </c>
      <c r="I28" s="37">
        <v>12226.12</v>
      </c>
      <c r="J28" s="37">
        <v>9266.6299999999992</v>
      </c>
      <c r="K28" s="37">
        <v>27120.080000000002</v>
      </c>
      <c r="L28" s="37">
        <v>0</v>
      </c>
      <c r="M28" s="37">
        <v>14452.35</v>
      </c>
      <c r="N28" s="37">
        <v>3422.78</v>
      </c>
      <c r="O28" s="37">
        <v>438.76</v>
      </c>
      <c r="P28" s="37">
        <v>6088.68</v>
      </c>
      <c r="Q28" s="37">
        <v>3595.9</v>
      </c>
      <c r="R28" s="37">
        <v>1252.75</v>
      </c>
      <c r="S28" s="37">
        <v>3056.68</v>
      </c>
      <c r="T28" s="37">
        <v>0</v>
      </c>
      <c r="U28" s="37">
        <v>24766.9</v>
      </c>
      <c r="V28" s="37">
        <v>704.47</v>
      </c>
      <c r="W28" s="37">
        <v>382.5</v>
      </c>
      <c r="X28" s="37">
        <v>7312.03</v>
      </c>
      <c r="Y28" s="37">
        <v>38230.46</v>
      </c>
      <c r="Z28" s="37">
        <v>0</v>
      </c>
      <c r="AA28" s="37">
        <v>6439.38</v>
      </c>
      <c r="AB28" s="37">
        <v>43176.54</v>
      </c>
      <c r="AC28" s="37">
        <v>0</v>
      </c>
      <c r="AD28" s="37">
        <v>2200</v>
      </c>
      <c r="AE28" s="37">
        <v>15987.32</v>
      </c>
      <c r="AF28" s="37">
        <v>12060.12</v>
      </c>
      <c r="AG28" s="37">
        <v>2213.27</v>
      </c>
      <c r="AH28" s="37">
        <v>8625.7900000000009</v>
      </c>
      <c r="AI28" s="37">
        <v>3291.02</v>
      </c>
      <c r="AJ28" s="37">
        <v>8675</v>
      </c>
      <c r="AK28" s="37">
        <v>1506.33</v>
      </c>
      <c r="AL28" s="37">
        <v>27952.41</v>
      </c>
      <c r="AM28" s="37">
        <v>2485.84</v>
      </c>
      <c r="AN28" s="37">
        <v>15611.79</v>
      </c>
      <c r="AO28" s="37">
        <v>466.65</v>
      </c>
      <c r="AP28" s="37">
        <v>1542.19</v>
      </c>
      <c r="AQ28" s="37">
        <v>153.19</v>
      </c>
      <c r="AR28" s="37">
        <v>0</v>
      </c>
      <c r="AS28" s="37">
        <v>309.48</v>
      </c>
      <c r="AT28" s="37">
        <v>647.98</v>
      </c>
      <c r="AU28" s="37">
        <v>1018.08</v>
      </c>
      <c r="AV28" s="37">
        <v>21955.14</v>
      </c>
      <c r="AW28" s="37">
        <v>0</v>
      </c>
      <c r="AX28" s="37">
        <v>0</v>
      </c>
      <c r="AY28" s="37">
        <v>49110.59</v>
      </c>
      <c r="AZ28" s="37">
        <v>0</v>
      </c>
      <c r="BA28" s="37">
        <v>1457.33</v>
      </c>
      <c r="BB28" s="37">
        <v>2871.99</v>
      </c>
      <c r="BC28" s="37">
        <v>20897.86</v>
      </c>
      <c r="BD28" s="37">
        <v>695.42</v>
      </c>
      <c r="BE28" s="37">
        <v>667</v>
      </c>
      <c r="BF28" s="37">
        <v>1010.25</v>
      </c>
      <c r="BG28" s="37">
        <v>5881.72</v>
      </c>
      <c r="BH28" s="37">
        <v>0</v>
      </c>
      <c r="BI28" s="37">
        <v>0</v>
      </c>
      <c r="BJ28" s="37">
        <v>0</v>
      </c>
      <c r="BK28" s="37">
        <v>2542.35</v>
      </c>
      <c r="BL28" s="37">
        <v>11211.66</v>
      </c>
      <c r="BM28" s="37">
        <v>22415.63</v>
      </c>
      <c r="BN28" s="37">
        <v>0</v>
      </c>
      <c r="BO28" s="37">
        <v>2562.0300000000002</v>
      </c>
      <c r="BP28" s="37">
        <v>6427.15</v>
      </c>
      <c r="BQ28" s="37">
        <v>3264.1</v>
      </c>
      <c r="BR28" s="37">
        <v>3029.63</v>
      </c>
      <c r="BS28" s="37">
        <v>8741.98</v>
      </c>
      <c r="BT28" s="37">
        <v>225</v>
      </c>
      <c r="BU28" s="37">
        <v>0</v>
      </c>
      <c r="BV28" s="37">
        <v>1495</v>
      </c>
      <c r="BW28" s="37">
        <v>6417.29</v>
      </c>
      <c r="BX28" s="37">
        <v>1831.28</v>
      </c>
      <c r="BY28" s="37">
        <v>4510.6000000000004</v>
      </c>
      <c r="BZ28" s="37">
        <v>2657.61</v>
      </c>
      <c r="CA28" s="37">
        <v>8261.82</v>
      </c>
      <c r="CB28" s="37">
        <v>536.77</v>
      </c>
      <c r="CC28" s="37">
        <v>1014.54</v>
      </c>
      <c r="CD28" s="37">
        <v>1571.55</v>
      </c>
      <c r="CE28" s="37">
        <v>0</v>
      </c>
      <c r="CF28" s="37">
        <v>20486.16</v>
      </c>
      <c r="CG28" s="37">
        <v>9060.82</v>
      </c>
      <c r="CH28" s="37">
        <v>2342.35</v>
      </c>
      <c r="CI28" s="37">
        <v>27249.43</v>
      </c>
      <c r="CJ28" s="37">
        <v>20319.830000000002</v>
      </c>
      <c r="CK28" s="37">
        <v>23863.32</v>
      </c>
      <c r="CL28" s="37">
        <v>3272.34</v>
      </c>
      <c r="CM28" s="37">
        <v>0</v>
      </c>
    </row>
    <row r="29" spans="1:91" s="1" customFormat="1" ht="24" x14ac:dyDescent="0.25">
      <c r="A29" s="31">
        <v>747901</v>
      </c>
      <c r="B29" s="36" t="s">
        <v>102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1763.33</v>
      </c>
      <c r="BF29" s="37">
        <v>144.21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12888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19756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</row>
    <row r="32" spans="1:91" ht="15.75" thickBot="1" x14ac:dyDescent="0.3"/>
    <row r="33" spans="1:95" ht="64.5" customHeight="1" thickBot="1" x14ac:dyDescent="0.3">
      <c r="A33" s="235" t="s">
        <v>188</v>
      </c>
      <c r="B33" s="236"/>
    </row>
    <row r="34" spans="1:95" s="1" customFormat="1" ht="30" x14ac:dyDescent="0.25">
      <c r="A34" s="159">
        <v>634</v>
      </c>
      <c r="B34" s="187" t="s">
        <v>181</v>
      </c>
      <c r="C34" s="189">
        <v>265601.28999999998</v>
      </c>
      <c r="D34" s="190">
        <v>996</v>
      </c>
      <c r="E34" s="190">
        <v>15865.45</v>
      </c>
      <c r="F34" s="190">
        <v>0</v>
      </c>
      <c r="G34" s="190">
        <v>802539.84</v>
      </c>
      <c r="H34" s="190">
        <v>0</v>
      </c>
      <c r="I34" s="190">
        <v>1098.32</v>
      </c>
      <c r="J34" s="190">
        <v>10171.27</v>
      </c>
      <c r="K34" s="190">
        <v>-15484.39</v>
      </c>
      <c r="L34" s="190">
        <v>12821.27</v>
      </c>
      <c r="M34" s="190">
        <v>20599.32</v>
      </c>
      <c r="N34" s="190">
        <v>0</v>
      </c>
      <c r="O34" s="190">
        <v>-5358.98</v>
      </c>
      <c r="P34" s="190">
        <v>-2114.12</v>
      </c>
      <c r="Q34" s="190">
        <v>5998.71</v>
      </c>
      <c r="R34" s="190">
        <v>0</v>
      </c>
      <c r="S34" s="190">
        <v>0</v>
      </c>
      <c r="T34" s="190">
        <v>8927.31</v>
      </c>
      <c r="U34" s="190">
        <v>27104.85</v>
      </c>
      <c r="V34" s="190">
        <v>0</v>
      </c>
      <c r="W34" s="190">
        <v>-17175.400000000001</v>
      </c>
      <c r="X34" s="190">
        <v>-949.2</v>
      </c>
      <c r="Y34" s="190">
        <v>0</v>
      </c>
      <c r="Z34" s="190">
        <v>2768.95</v>
      </c>
      <c r="AA34" s="190">
        <v>3581.81</v>
      </c>
      <c r="AB34" s="190">
        <v>0</v>
      </c>
      <c r="AC34" s="190">
        <v>26674.6</v>
      </c>
      <c r="AD34" s="190">
        <v>2440.59</v>
      </c>
      <c r="AE34" s="190">
        <v>14268.25</v>
      </c>
      <c r="AF34" s="190">
        <v>30466.23</v>
      </c>
      <c r="AG34" s="190">
        <v>36231.81</v>
      </c>
      <c r="AH34" s="190">
        <v>0</v>
      </c>
      <c r="AI34" s="190">
        <v>0</v>
      </c>
      <c r="AJ34" s="190">
        <v>13674</v>
      </c>
      <c r="AK34" s="190">
        <v>12723.28</v>
      </c>
      <c r="AL34" s="190">
        <v>18388.66</v>
      </c>
      <c r="AM34" s="190">
        <v>0</v>
      </c>
      <c r="AN34" s="190">
        <v>8744.1299999999992</v>
      </c>
      <c r="AO34" s="190">
        <v>-2040.91</v>
      </c>
      <c r="AP34" s="190">
        <v>-30519.93</v>
      </c>
      <c r="AQ34" s="190">
        <v>0</v>
      </c>
      <c r="AR34" s="190">
        <v>14.73</v>
      </c>
      <c r="AS34" s="190">
        <v>19302.14</v>
      </c>
      <c r="AT34" s="190">
        <v>12377.13</v>
      </c>
      <c r="AU34" s="190">
        <v>5171.1899999999996</v>
      </c>
      <c r="AV34" s="190">
        <v>16866.169999999998</v>
      </c>
      <c r="AW34" s="190">
        <v>22450.86</v>
      </c>
      <c r="AX34" s="190">
        <v>0</v>
      </c>
      <c r="AY34" s="190">
        <v>88512.51</v>
      </c>
      <c r="AZ34" s="190">
        <v>4548.32</v>
      </c>
      <c r="BA34" s="190">
        <v>3564.93</v>
      </c>
      <c r="BB34" s="190">
        <v>742.76</v>
      </c>
      <c r="BC34" s="190">
        <v>37376.129999999997</v>
      </c>
      <c r="BD34" s="190">
        <v>6323.38</v>
      </c>
      <c r="BE34" s="190">
        <v>0</v>
      </c>
      <c r="BF34" s="190">
        <v>0</v>
      </c>
      <c r="BG34" s="190">
        <v>18585.25</v>
      </c>
      <c r="BH34" s="190">
        <v>1586.5</v>
      </c>
      <c r="BI34" s="190">
        <v>0</v>
      </c>
      <c r="BJ34" s="190">
        <v>32194.73</v>
      </c>
      <c r="BK34" s="190">
        <v>-28718.36</v>
      </c>
      <c r="BL34" s="190">
        <v>-19858.23</v>
      </c>
      <c r="BM34" s="190">
        <v>305133.14</v>
      </c>
      <c r="BN34" s="190">
        <v>-3013</v>
      </c>
      <c r="BO34" s="190">
        <v>-3341.19</v>
      </c>
      <c r="BP34" s="190">
        <v>25057.65</v>
      </c>
      <c r="BQ34" s="190">
        <v>12491.8</v>
      </c>
      <c r="BR34" s="190">
        <v>0</v>
      </c>
      <c r="BS34" s="190">
        <v>23404.67</v>
      </c>
      <c r="BT34" s="190">
        <v>2137.08</v>
      </c>
      <c r="BU34" s="190">
        <v>0</v>
      </c>
      <c r="BV34" s="190">
        <v>8336.39</v>
      </c>
      <c r="BW34" s="190">
        <v>9111.41</v>
      </c>
      <c r="BX34" s="190">
        <v>0</v>
      </c>
      <c r="BY34" s="190">
        <v>59003.48</v>
      </c>
      <c r="BZ34" s="190">
        <v>38349.769999999997</v>
      </c>
      <c r="CA34" s="190">
        <v>21520.66</v>
      </c>
      <c r="CB34" s="190">
        <v>0</v>
      </c>
      <c r="CC34" s="190">
        <v>-233.94</v>
      </c>
      <c r="CD34" s="190">
        <v>5659.42</v>
      </c>
      <c r="CE34" s="190">
        <v>-9691</v>
      </c>
      <c r="CF34" s="190">
        <v>-69682.100000000006</v>
      </c>
      <c r="CG34" s="190">
        <v>-36320.97</v>
      </c>
      <c r="CH34" s="190">
        <v>7438.22</v>
      </c>
      <c r="CI34" s="190">
        <v>65277.7</v>
      </c>
      <c r="CJ34" s="190">
        <v>-13255.2</v>
      </c>
      <c r="CK34" s="190">
        <v>28127.47</v>
      </c>
      <c r="CL34" s="190">
        <v>-3307.26</v>
      </c>
      <c r="CM34" s="191">
        <v>683.22</v>
      </c>
      <c r="CO34" s="186">
        <f>SUM(C34:CM34)</f>
        <v>1961970.5699999996</v>
      </c>
      <c r="CP34" s="159">
        <v>634</v>
      </c>
      <c r="CQ34" s="233" t="s">
        <v>181</v>
      </c>
    </row>
    <row r="35" spans="1:95" s="1" customFormat="1" ht="30" x14ac:dyDescent="0.25">
      <c r="A35" s="159">
        <v>642</v>
      </c>
      <c r="B35" s="187" t="s">
        <v>182</v>
      </c>
      <c r="C35" s="192">
        <v>90916.01</v>
      </c>
      <c r="D35" s="188">
        <v>70511.66</v>
      </c>
      <c r="E35" s="188">
        <v>513.34</v>
      </c>
      <c r="F35" s="188">
        <v>17515.669999999998</v>
      </c>
      <c r="G35" s="188">
        <v>681401.02</v>
      </c>
      <c r="H35" s="188">
        <v>0</v>
      </c>
      <c r="I35" s="188">
        <v>477.4</v>
      </c>
      <c r="J35" s="188">
        <v>0</v>
      </c>
      <c r="K35" s="188">
        <v>0</v>
      </c>
      <c r="L35" s="188">
        <v>2176.1799999999998</v>
      </c>
      <c r="M35" s="188">
        <v>17701.05</v>
      </c>
      <c r="N35" s="188">
        <v>0</v>
      </c>
      <c r="O35" s="188">
        <v>0</v>
      </c>
      <c r="P35" s="188">
        <v>0</v>
      </c>
      <c r="Q35" s="188">
        <v>1080.72</v>
      </c>
      <c r="R35" s="188">
        <v>0</v>
      </c>
      <c r="S35" s="188">
        <v>9201.26</v>
      </c>
      <c r="T35" s="188">
        <v>0</v>
      </c>
      <c r="U35" s="188">
        <v>0</v>
      </c>
      <c r="V35" s="188">
        <v>0</v>
      </c>
      <c r="W35" s="188">
        <v>13703.56</v>
      </c>
      <c r="X35" s="188">
        <v>0</v>
      </c>
      <c r="Y35" s="188">
        <v>25230.43</v>
      </c>
      <c r="Z35" s="188">
        <v>0</v>
      </c>
      <c r="AA35" s="188">
        <v>9700.1299999999992</v>
      </c>
      <c r="AB35" s="188">
        <v>61095.08</v>
      </c>
      <c r="AC35" s="188">
        <v>0</v>
      </c>
      <c r="AD35" s="188">
        <v>0</v>
      </c>
      <c r="AE35" s="188">
        <v>14842.5</v>
      </c>
      <c r="AF35" s="188">
        <v>1597.86</v>
      </c>
      <c r="AG35" s="188">
        <v>0</v>
      </c>
      <c r="AH35" s="188">
        <v>0</v>
      </c>
      <c r="AI35" s="188">
        <v>0</v>
      </c>
      <c r="AJ35" s="188">
        <v>16845</v>
      </c>
      <c r="AK35" s="188">
        <v>0</v>
      </c>
      <c r="AL35" s="188">
        <v>911.43</v>
      </c>
      <c r="AM35" s="188">
        <v>2750.47</v>
      </c>
      <c r="AN35" s="188">
        <v>0</v>
      </c>
      <c r="AO35" s="188">
        <v>0</v>
      </c>
      <c r="AP35" s="188">
        <v>88.96</v>
      </c>
      <c r="AQ35" s="188">
        <v>0</v>
      </c>
      <c r="AR35" s="188">
        <v>0</v>
      </c>
      <c r="AS35" s="188">
        <v>0</v>
      </c>
      <c r="AT35" s="188">
        <v>0</v>
      </c>
      <c r="AU35" s="188">
        <v>0</v>
      </c>
      <c r="AV35" s="188">
        <v>0</v>
      </c>
      <c r="AW35" s="188">
        <v>0</v>
      </c>
      <c r="AX35" s="188">
        <v>782.66</v>
      </c>
      <c r="AY35" s="188">
        <v>0</v>
      </c>
      <c r="AZ35" s="188">
        <v>0</v>
      </c>
      <c r="BA35" s="188">
        <v>0</v>
      </c>
      <c r="BB35" s="188">
        <v>5126.18</v>
      </c>
      <c r="BC35" s="188">
        <v>0</v>
      </c>
      <c r="BD35" s="188">
        <v>114.54</v>
      </c>
      <c r="BE35" s="188">
        <v>148.41</v>
      </c>
      <c r="BF35" s="188">
        <v>0</v>
      </c>
      <c r="BG35" s="188">
        <v>0</v>
      </c>
      <c r="BH35" s="188">
        <v>0</v>
      </c>
      <c r="BI35" s="188">
        <v>57917.65</v>
      </c>
      <c r="BJ35" s="188">
        <v>0</v>
      </c>
      <c r="BK35" s="188">
        <v>54694.26</v>
      </c>
      <c r="BL35" s="188">
        <v>15008.59</v>
      </c>
      <c r="BM35" s="188">
        <v>0</v>
      </c>
      <c r="BN35" s="188">
        <v>10577</v>
      </c>
      <c r="BO35" s="188">
        <v>27069.74</v>
      </c>
      <c r="BP35" s="188">
        <v>0</v>
      </c>
      <c r="BQ35" s="188">
        <v>11878.44</v>
      </c>
      <c r="BR35" s="188">
        <v>2416.83</v>
      </c>
      <c r="BS35" s="188">
        <v>0</v>
      </c>
      <c r="BT35" s="188">
        <v>0</v>
      </c>
      <c r="BU35" s="188">
        <v>8.98</v>
      </c>
      <c r="BV35" s="188">
        <v>870</v>
      </c>
      <c r="BW35" s="188">
        <v>0</v>
      </c>
      <c r="BX35" s="188">
        <v>19047.43</v>
      </c>
      <c r="BY35" s="188">
        <v>0</v>
      </c>
      <c r="BZ35" s="188">
        <v>0</v>
      </c>
      <c r="CA35" s="188">
        <v>38.39</v>
      </c>
      <c r="CB35" s="188">
        <v>0</v>
      </c>
      <c r="CC35" s="188">
        <v>10.45</v>
      </c>
      <c r="CD35" s="188">
        <v>803.96</v>
      </c>
      <c r="CE35" s="188">
        <v>71533</v>
      </c>
      <c r="CF35" s="188">
        <v>41117.879999999997</v>
      </c>
      <c r="CG35" s="188">
        <v>75250.289999999994</v>
      </c>
      <c r="CH35" s="188">
        <v>0</v>
      </c>
      <c r="CI35" s="188">
        <v>0</v>
      </c>
      <c r="CJ35" s="188">
        <v>47934.95</v>
      </c>
      <c r="CK35" s="188">
        <v>22247.71</v>
      </c>
      <c r="CL35" s="188">
        <v>0</v>
      </c>
      <c r="CM35" s="193">
        <v>0</v>
      </c>
      <c r="CO35" s="219">
        <f t="shared" ref="CO35:CO37" si="0">SUM(C35:CM35)</f>
        <v>1502857.0699999998</v>
      </c>
      <c r="CP35" s="159">
        <v>642</v>
      </c>
      <c r="CQ35" s="233" t="s">
        <v>182</v>
      </c>
    </row>
    <row r="36" spans="1:95" s="1" customFormat="1" ht="30" x14ac:dyDescent="0.25">
      <c r="A36" s="159">
        <v>742</v>
      </c>
      <c r="B36" s="187" t="s">
        <v>183</v>
      </c>
      <c r="C36" s="192">
        <v>2093.4</v>
      </c>
      <c r="D36" s="188">
        <v>0</v>
      </c>
      <c r="E36" s="188">
        <v>0</v>
      </c>
      <c r="F36" s="188">
        <v>0</v>
      </c>
      <c r="G36" s="188">
        <v>158657.99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v>6842.86</v>
      </c>
      <c r="V36" s="188">
        <v>0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v>0</v>
      </c>
      <c r="AC36" s="188">
        <v>0</v>
      </c>
      <c r="AD36" s="188">
        <v>2050.8000000000002</v>
      </c>
      <c r="AE36" s="188">
        <v>0</v>
      </c>
      <c r="AF36" s="188">
        <v>0</v>
      </c>
      <c r="AG36" s="188">
        <v>0</v>
      </c>
      <c r="AH36" s="188">
        <v>554.63</v>
      </c>
      <c r="AI36" s="188">
        <v>0</v>
      </c>
      <c r="AJ36" s="188">
        <v>0</v>
      </c>
      <c r="AK36" s="188">
        <v>0</v>
      </c>
      <c r="AL36" s="188">
        <v>1203.02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v>0</v>
      </c>
      <c r="AS36" s="188">
        <v>0</v>
      </c>
      <c r="AT36" s="188">
        <v>0</v>
      </c>
      <c r="AU36" s="188">
        <v>0</v>
      </c>
      <c r="AV36" s="188">
        <v>2121.77</v>
      </c>
      <c r="AW36" s="188">
        <v>5273.42</v>
      </c>
      <c r="AX36" s="188">
        <v>11525.75</v>
      </c>
      <c r="AY36" s="188">
        <v>0</v>
      </c>
      <c r="AZ36" s="188">
        <v>0</v>
      </c>
      <c r="BA36" s="188">
        <v>0</v>
      </c>
      <c r="BB36" s="188">
        <v>0</v>
      </c>
      <c r="BC36" s="188">
        <v>2763.49</v>
      </c>
      <c r="BD36" s="188">
        <v>0</v>
      </c>
      <c r="BE36" s="188">
        <v>0</v>
      </c>
      <c r="BF36" s="188">
        <v>0</v>
      </c>
      <c r="BG36" s="188">
        <v>0</v>
      </c>
      <c r="BH36" s="188">
        <v>0</v>
      </c>
      <c r="BI36" s="188">
        <v>0</v>
      </c>
      <c r="BJ36" s="188">
        <v>0</v>
      </c>
      <c r="BK36" s="188">
        <v>551.69000000000005</v>
      </c>
      <c r="BL36" s="188">
        <v>11789.94</v>
      </c>
      <c r="BM36" s="188">
        <v>0</v>
      </c>
      <c r="BN36" s="188">
        <v>0</v>
      </c>
      <c r="BO36" s="188">
        <v>0</v>
      </c>
      <c r="BP36" s="188">
        <v>0</v>
      </c>
      <c r="BQ36" s="188">
        <v>0</v>
      </c>
      <c r="BR36" s="188">
        <v>0</v>
      </c>
      <c r="BS36" s="188">
        <v>0</v>
      </c>
      <c r="BT36" s="188">
        <v>0</v>
      </c>
      <c r="BU36" s="188">
        <v>0</v>
      </c>
      <c r="BV36" s="188">
        <v>0</v>
      </c>
      <c r="BW36" s="188">
        <v>2618.21</v>
      </c>
      <c r="BX36" s="188">
        <v>0</v>
      </c>
      <c r="BY36" s="188">
        <v>0</v>
      </c>
      <c r="BZ36" s="188">
        <v>0</v>
      </c>
      <c r="CA36" s="188">
        <v>0.54</v>
      </c>
      <c r="CB36" s="188">
        <v>0</v>
      </c>
      <c r="CC36" s="188">
        <v>563.37</v>
      </c>
      <c r="CD36" s="188">
        <v>2177.02</v>
      </c>
      <c r="CE36" s="188">
        <v>0</v>
      </c>
      <c r="CF36" s="188">
        <v>0</v>
      </c>
      <c r="CG36" s="188">
        <v>0</v>
      </c>
      <c r="CH36" s="188">
        <v>0</v>
      </c>
      <c r="CI36" s="188">
        <v>0</v>
      </c>
      <c r="CJ36" s="188">
        <v>9828.35</v>
      </c>
      <c r="CK36" s="188">
        <v>206.6</v>
      </c>
      <c r="CL36" s="188">
        <v>0</v>
      </c>
      <c r="CM36" s="193">
        <v>2857.43</v>
      </c>
      <c r="CO36" s="186">
        <f t="shared" si="0"/>
        <v>223680.27999999994</v>
      </c>
      <c r="CP36" s="159">
        <v>742</v>
      </c>
      <c r="CQ36" s="234" t="s">
        <v>183</v>
      </c>
    </row>
    <row r="37" spans="1:95" ht="15.75" thickBot="1" x14ac:dyDescent="0.3">
      <c r="A37" s="237" t="s">
        <v>189</v>
      </c>
      <c r="B37" s="238"/>
      <c r="C37" s="183">
        <f>SUM(C34:C36)</f>
        <v>358610.7</v>
      </c>
      <c r="D37" s="184">
        <f t="shared" ref="D37:BO37" si="1">SUM(D34:D36)</f>
        <v>71507.66</v>
      </c>
      <c r="E37" s="184">
        <f t="shared" si="1"/>
        <v>16378.79</v>
      </c>
      <c r="F37" s="184">
        <f t="shared" si="1"/>
        <v>17515.669999999998</v>
      </c>
      <c r="G37" s="184">
        <f t="shared" si="1"/>
        <v>1642598.8499999999</v>
      </c>
      <c r="H37" s="184">
        <f t="shared" si="1"/>
        <v>0</v>
      </c>
      <c r="I37" s="184">
        <f t="shared" si="1"/>
        <v>1575.7199999999998</v>
      </c>
      <c r="J37" s="184">
        <f t="shared" si="1"/>
        <v>10171.27</v>
      </c>
      <c r="K37" s="184">
        <f t="shared" si="1"/>
        <v>-15484.39</v>
      </c>
      <c r="L37" s="184">
        <f t="shared" si="1"/>
        <v>14997.45</v>
      </c>
      <c r="M37" s="184">
        <f t="shared" si="1"/>
        <v>38300.369999999995</v>
      </c>
      <c r="N37" s="184">
        <f t="shared" si="1"/>
        <v>0</v>
      </c>
      <c r="O37" s="184">
        <f t="shared" si="1"/>
        <v>-5358.98</v>
      </c>
      <c r="P37" s="184">
        <f t="shared" si="1"/>
        <v>-2114.12</v>
      </c>
      <c r="Q37" s="184">
        <f t="shared" si="1"/>
        <v>7079.43</v>
      </c>
      <c r="R37" s="184">
        <f t="shared" si="1"/>
        <v>0</v>
      </c>
      <c r="S37" s="184">
        <f t="shared" si="1"/>
        <v>9201.26</v>
      </c>
      <c r="T37" s="184">
        <f t="shared" si="1"/>
        <v>8927.31</v>
      </c>
      <c r="U37" s="184">
        <f t="shared" si="1"/>
        <v>33947.71</v>
      </c>
      <c r="V37" s="184">
        <f t="shared" si="1"/>
        <v>0</v>
      </c>
      <c r="W37" s="184">
        <f t="shared" si="1"/>
        <v>-3471.840000000002</v>
      </c>
      <c r="X37" s="184">
        <f t="shared" si="1"/>
        <v>-949.2</v>
      </c>
      <c r="Y37" s="184">
        <f t="shared" si="1"/>
        <v>25230.43</v>
      </c>
      <c r="Z37" s="184">
        <f t="shared" si="1"/>
        <v>2768.95</v>
      </c>
      <c r="AA37" s="184">
        <f t="shared" si="1"/>
        <v>13281.939999999999</v>
      </c>
      <c r="AB37" s="184">
        <f t="shared" si="1"/>
        <v>61095.08</v>
      </c>
      <c r="AC37" s="184">
        <f t="shared" si="1"/>
        <v>26674.6</v>
      </c>
      <c r="AD37" s="184">
        <f t="shared" si="1"/>
        <v>4491.3900000000003</v>
      </c>
      <c r="AE37" s="184">
        <f t="shared" si="1"/>
        <v>29110.75</v>
      </c>
      <c r="AF37" s="184">
        <f t="shared" si="1"/>
        <v>32064.09</v>
      </c>
      <c r="AG37" s="184">
        <f t="shared" si="1"/>
        <v>36231.81</v>
      </c>
      <c r="AH37" s="184">
        <f t="shared" si="1"/>
        <v>554.63</v>
      </c>
      <c r="AI37" s="184">
        <f t="shared" si="1"/>
        <v>0</v>
      </c>
      <c r="AJ37" s="184">
        <f t="shared" si="1"/>
        <v>30519</v>
      </c>
      <c r="AK37" s="184">
        <f t="shared" si="1"/>
        <v>12723.28</v>
      </c>
      <c r="AL37" s="184">
        <f t="shared" si="1"/>
        <v>20503.11</v>
      </c>
      <c r="AM37" s="184">
        <f t="shared" si="1"/>
        <v>2750.47</v>
      </c>
      <c r="AN37" s="184">
        <f t="shared" si="1"/>
        <v>8744.1299999999992</v>
      </c>
      <c r="AO37" s="184">
        <f t="shared" si="1"/>
        <v>-2040.91</v>
      </c>
      <c r="AP37" s="184">
        <f t="shared" si="1"/>
        <v>-30430.97</v>
      </c>
      <c r="AQ37" s="184">
        <f t="shared" si="1"/>
        <v>0</v>
      </c>
      <c r="AR37" s="184">
        <f t="shared" si="1"/>
        <v>14.73</v>
      </c>
      <c r="AS37" s="184">
        <f t="shared" si="1"/>
        <v>19302.14</v>
      </c>
      <c r="AT37" s="184">
        <f t="shared" si="1"/>
        <v>12377.13</v>
      </c>
      <c r="AU37" s="184">
        <f t="shared" si="1"/>
        <v>5171.1899999999996</v>
      </c>
      <c r="AV37" s="184">
        <f t="shared" si="1"/>
        <v>18987.939999999999</v>
      </c>
      <c r="AW37" s="184">
        <f t="shared" si="1"/>
        <v>27724.28</v>
      </c>
      <c r="AX37" s="184">
        <f t="shared" si="1"/>
        <v>12308.41</v>
      </c>
      <c r="AY37" s="184">
        <f t="shared" si="1"/>
        <v>88512.51</v>
      </c>
      <c r="AZ37" s="184">
        <f t="shared" si="1"/>
        <v>4548.32</v>
      </c>
      <c r="BA37" s="184">
        <f t="shared" si="1"/>
        <v>3564.93</v>
      </c>
      <c r="BB37" s="184">
        <f t="shared" si="1"/>
        <v>5868.9400000000005</v>
      </c>
      <c r="BC37" s="184">
        <f t="shared" si="1"/>
        <v>40139.619999999995</v>
      </c>
      <c r="BD37" s="184">
        <f t="shared" si="1"/>
        <v>6437.92</v>
      </c>
      <c r="BE37" s="184">
        <f t="shared" si="1"/>
        <v>148.41</v>
      </c>
      <c r="BF37" s="184">
        <f t="shared" si="1"/>
        <v>0</v>
      </c>
      <c r="BG37" s="184">
        <f t="shared" si="1"/>
        <v>18585.25</v>
      </c>
      <c r="BH37" s="184">
        <f t="shared" si="1"/>
        <v>1586.5</v>
      </c>
      <c r="BI37" s="184">
        <f t="shared" si="1"/>
        <v>57917.65</v>
      </c>
      <c r="BJ37" s="184">
        <f t="shared" si="1"/>
        <v>32194.73</v>
      </c>
      <c r="BK37" s="184">
        <f t="shared" si="1"/>
        <v>26527.59</v>
      </c>
      <c r="BL37" s="184">
        <f t="shared" si="1"/>
        <v>6940.3000000000011</v>
      </c>
      <c r="BM37" s="184">
        <f t="shared" si="1"/>
        <v>305133.14</v>
      </c>
      <c r="BN37" s="184">
        <f t="shared" si="1"/>
        <v>7564</v>
      </c>
      <c r="BO37" s="184">
        <f t="shared" si="1"/>
        <v>23728.550000000003</v>
      </c>
      <c r="BP37" s="184">
        <f t="shared" ref="BP37:CM37" si="2">SUM(BP34:BP36)</f>
        <v>25057.65</v>
      </c>
      <c r="BQ37" s="184">
        <f t="shared" si="2"/>
        <v>24370.239999999998</v>
      </c>
      <c r="BR37" s="184">
        <f t="shared" si="2"/>
        <v>2416.83</v>
      </c>
      <c r="BS37" s="184">
        <f t="shared" si="2"/>
        <v>23404.67</v>
      </c>
      <c r="BT37" s="184">
        <f t="shared" si="2"/>
        <v>2137.08</v>
      </c>
      <c r="BU37" s="184">
        <f t="shared" si="2"/>
        <v>8.98</v>
      </c>
      <c r="BV37" s="184">
        <f t="shared" si="2"/>
        <v>9206.39</v>
      </c>
      <c r="BW37" s="184">
        <f t="shared" si="2"/>
        <v>11729.619999999999</v>
      </c>
      <c r="BX37" s="184">
        <f t="shared" si="2"/>
        <v>19047.43</v>
      </c>
      <c r="BY37" s="184">
        <f t="shared" si="2"/>
        <v>59003.48</v>
      </c>
      <c r="BZ37" s="184">
        <f t="shared" si="2"/>
        <v>38349.769999999997</v>
      </c>
      <c r="CA37" s="184">
        <f t="shared" si="2"/>
        <v>21559.59</v>
      </c>
      <c r="CB37" s="184">
        <f t="shared" si="2"/>
        <v>0</v>
      </c>
      <c r="CC37" s="184">
        <f t="shared" si="2"/>
        <v>339.88</v>
      </c>
      <c r="CD37" s="184">
        <f t="shared" si="2"/>
        <v>8640.4</v>
      </c>
      <c r="CE37" s="184">
        <f t="shared" si="2"/>
        <v>61842</v>
      </c>
      <c r="CF37" s="184">
        <f t="shared" si="2"/>
        <v>-28564.220000000008</v>
      </c>
      <c r="CG37" s="184">
        <f t="shared" si="2"/>
        <v>38929.319999999992</v>
      </c>
      <c r="CH37" s="184">
        <f t="shared" si="2"/>
        <v>7438.22</v>
      </c>
      <c r="CI37" s="184">
        <f t="shared" si="2"/>
        <v>65277.7</v>
      </c>
      <c r="CJ37" s="184">
        <f t="shared" si="2"/>
        <v>44508.1</v>
      </c>
      <c r="CK37" s="184">
        <f t="shared" si="2"/>
        <v>50581.78</v>
      </c>
      <c r="CL37" s="184">
        <f t="shared" si="2"/>
        <v>-3307.26</v>
      </c>
      <c r="CM37" s="185">
        <f t="shared" si="2"/>
        <v>3540.6499999999996</v>
      </c>
      <c r="CO37" s="186">
        <f t="shared" si="0"/>
        <v>3688507.9199999995</v>
      </c>
      <c r="CP37" s="237" t="s">
        <v>189</v>
      </c>
      <c r="CQ37" s="239"/>
    </row>
  </sheetData>
  <mergeCells count="9">
    <mergeCell ref="A33:B33"/>
    <mergeCell ref="A37:B37"/>
    <mergeCell ref="CP37:CQ37"/>
    <mergeCell ref="A11:B11"/>
    <mergeCell ref="A1:B1"/>
    <mergeCell ref="A2:B2"/>
    <mergeCell ref="A3:B3"/>
    <mergeCell ref="A5:B5"/>
    <mergeCell ref="A7:B7"/>
  </mergeCells>
  <pageMargins left="0.31496062992125984" right="0.31496062992125984" top="0.74803149606299213" bottom="0.74803149606299213" header="0.31496062992125984" footer="0.31496062992125984"/>
  <pageSetup paperSize="9" scale="9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9"/>
  <sheetViews>
    <sheetView workbookViewId="0">
      <selection activeCell="CR36" sqref="CR36:CR38"/>
    </sheetView>
  </sheetViews>
  <sheetFormatPr defaultColWidth="15.7109375" defaultRowHeight="15" x14ac:dyDescent="0.25"/>
  <cols>
    <col min="2" max="2" width="23.42578125" style="53" customWidth="1"/>
    <col min="96" max="96" width="19.28515625" customWidth="1"/>
  </cols>
  <sheetData>
    <row r="1" spans="1:96" ht="19.5" thickBot="1" x14ac:dyDescent="0.3">
      <c r="A1" s="39"/>
      <c r="B1" s="52" t="s">
        <v>110</v>
      </c>
      <c r="CG1" t="s">
        <v>197</v>
      </c>
      <c r="CO1" s="40"/>
      <c r="CP1" s="40"/>
      <c r="CQ1" s="40"/>
      <c r="CR1" s="40"/>
    </row>
    <row r="2" spans="1:96" s="46" customFormat="1" ht="15.75" customHeight="1" thickBot="1" x14ac:dyDescent="0.3">
      <c r="A2" s="41"/>
      <c r="B2" s="42" t="s">
        <v>111</v>
      </c>
      <c r="C2" s="42">
        <v>1010</v>
      </c>
      <c r="D2" s="43">
        <v>1065</v>
      </c>
      <c r="E2" s="44">
        <v>1110</v>
      </c>
      <c r="F2" s="44">
        <v>1120</v>
      </c>
      <c r="G2" s="44">
        <v>1140</v>
      </c>
      <c r="H2" s="44">
        <v>1150</v>
      </c>
      <c r="I2" s="44">
        <v>1155</v>
      </c>
      <c r="J2" s="44">
        <v>1160</v>
      </c>
      <c r="K2" s="44">
        <v>1170</v>
      </c>
      <c r="L2" s="44">
        <v>1200</v>
      </c>
      <c r="M2" s="44">
        <v>1210</v>
      </c>
      <c r="N2" s="44">
        <v>1230</v>
      </c>
      <c r="O2" s="44">
        <v>1235</v>
      </c>
      <c r="P2" s="44">
        <v>1250</v>
      </c>
      <c r="Q2" s="44">
        <v>1256</v>
      </c>
      <c r="R2" s="44">
        <v>1260</v>
      </c>
      <c r="S2" s="44">
        <v>1290</v>
      </c>
      <c r="T2" s="44">
        <v>1295</v>
      </c>
      <c r="U2" s="44">
        <v>1300</v>
      </c>
      <c r="V2" s="44">
        <v>1310</v>
      </c>
      <c r="W2" s="44">
        <v>1320</v>
      </c>
      <c r="X2" s="44">
        <v>2010</v>
      </c>
      <c r="Y2" s="44">
        <v>2228</v>
      </c>
      <c r="Z2" s="44">
        <v>2250</v>
      </c>
      <c r="AA2" s="44">
        <v>2290</v>
      </c>
      <c r="AB2" s="44">
        <v>2350</v>
      </c>
      <c r="AC2" s="44">
        <v>2351</v>
      </c>
      <c r="AD2" s="44">
        <v>2360</v>
      </c>
      <c r="AE2" s="44">
        <v>2420</v>
      </c>
      <c r="AF2" s="44">
        <v>2455</v>
      </c>
      <c r="AG2" s="44">
        <v>2600</v>
      </c>
      <c r="AH2" s="44">
        <v>2610</v>
      </c>
      <c r="AI2" s="44">
        <v>2630</v>
      </c>
      <c r="AJ2" s="44">
        <v>3060</v>
      </c>
      <c r="AK2" s="44">
        <v>3070</v>
      </c>
      <c r="AL2" s="44">
        <v>3100</v>
      </c>
      <c r="AM2" s="44">
        <v>3120</v>
      </c>
      <c r="AN2" s="44">
        <v>3140</v>
      </c>
      <c r="AO2" s="44">
        <v>3150</v>
      </c>
      <c r="AP2" s="44">
        <v>3200</v>
      </c>
      <c r="AQ2" s="44">
        <v>3210</v>
      </c>
      <c r="AR2" s="44">
        <v>3220</v>
      </c>
      <c r="AS2" s="44">
        <v>3230</v>
      </c>
      <c r="AT2" s="44">
        <v>3240</v>
      </c>
      <c r="AU2" s="44">
        <v>3250</v>
      </c>
      <c r="AV2" s="44">
        <v>3280</v>
      </c>
      <c r="AW2" s="44">
        <v>3315</v>
      </c>
      <c r="AX2" s="44">
        <v>3320</v>
      </c>
      <c r="AY2" s="44">
        <v>3330</v>
      </c>
      <c r="AZ2" s="44">
        <v>3380</v>
      </c>
      <c r="BA2" s="44">
        <v>3390</v>
      </c>
      <c r="BB2" s="44">
        <v>3410</v>
      </c>
      <c r="BC2" s="44">
        <v>3421</v>
      </c>
      <c r="BD2" s="44">
        <v>3431</v>
      </c>
      <c r="BE2" s="44">
        <v>3440</v>
      </c>
      <c r="BF2" s="44">
        <v>4010</v>
      </c>
      <c r="BG2" s="44">
        <v>4015</v>
      </c>
      <c r="BH2" s="44">
        <v>4040</v>
      </c>
      <c r="BI2" s="44">
        <v>4070</v>
      </c>
      <c r="BJ2" s="44">
        <v>4080</v>
      </c>
      <c r="BK2" s="44">
        <v>4090</v>
      </c>
      <c r="BL2" s="44">
        <v>4140</v>
      </c>
      <c r="BM2" s="44">
        <v>4150</v>
      </c>
      <c r="BN2" s="44">
        <v>4160</v>
      </c>
      <c r="BO2" s="44">
        <v>4190</v>
      </c>
      <c r="BP2" s="44">
        <v>4200</v>
      </c>
      <c r="BQ2" s="44">
        <v>4220</v>
      </c>
      <c r="BR2" s="44">
        <v>4230</v>
      </c>
      <c r="BS2" s="44">
        <v>4240</v>
      </c>
      <c r="BT2" s="44">
        <v>4260</v>
      </c>
      <c r="BU2" s="44">
        <v>4270</v>
      </c>
      <c r="BV2" s="44">
        <v>4280</v>
      </c>
      <c r="BW2" s="44">
        <v>4290</v>
      </c>
      <c r="BX2" s="44">
        <v>4300</v>
      </c>
      <c r="BY2" s="44">
        <v>4310</v>
      </c>
      <c r="BZ2" s="44">
        <v>4320</v>
      </c>
      <c r="CA2" s="44">
        <v>4340</v>
      </c>
      <c r="CB2" s="44">
        <v>4350</v>
      </c>
      <c r="CC2" s="44">
        <v>4360</v>
      </c>
      <c r="CD2" s="44">
        <v>4370</v>
      </c>
      <c r="CE2" s="44">
        <v>7000</v>
      </c>
      <c r="CF2" s="44">
        <v>7015</v>
      </c>
      <c r="CG2" s="44">
        <v>7030</v>
      </c>
      <c r="CH2" s="44">
        <v>7050</v>
      </c>
      <c r="CI2" s="44">
        <v>7055</v>
      </c>
      <c r="CJ2" s="44">
        <v>7064</v>
      </c>
      <c r="CK2" s="44">
        <v>7070</v>
      </c>
      <c r="CL2" s="44">
        <v>7090</v>
      </c>
      <c r="CM2" s="44">
        <v>7110</v>
      </c>
      <c r="CN2" s="44">
        <v>9920</v>
      </c>
      <c r="CO2" s="45"/>
      <c r="CP2" s="45"/>
      <c r="CQ2" s="45"/>
      <c r="CR2" s="45"/>
    </row>
    <row r="3" spans="1:96" s="1" customFormat="1" ht="59.25" customHeight="1" thickBot="1" x14ac:dyDescent="0.3">
      <c r="A3" s="244" t="s">
        <v>104</v>
      </c>
      <c r="B3" s="245"/>
      <c r="C3" s="28" t="s">
        <v>0</v>
      </c>
      <c r="D3" s="29" t="s">
        <v>1</v>
      </c>
      <c r="E3" s="29" t="s">
        <v>2</v>
      </c>
      <c r="F3" s="29" t="s">
        <v>3</v>
      </c>
      <c r="G3" s="29" t="s">
        <v>4</v>
      </c>
      <c r="H3" s="29" t="s">
        <v>5</v>
      </c>
      <c r="I3" s="29" t="s">
        <v>6</v>
      </c>
      <c r="J3" s="29" t="s">
        <v>7</v>
      </c>
      <c r="K3" s="29" t="s">
        <v>8</v>
      </c>
      <c r="L3" s="29" t="s">
        <v>9</v>
      </c>
      <c r="M3" s="29" t="s">
        <v>10</v>
      </c>
      <c r="N3" s="29" t="s">
        <v>11</v>
      </c>
      <c r="O3" s="29" t="s">
        <v>12</v>
      </c>
      <c r="P3" s="29" t="s">
        <v>13</v>
      </c>
      <c r="Q3" s="29" t="s">
        <v>14</v>
      </c>
      <c r="R3" s="29" t="s">
        <v>15</v>
      </c>
      <c r="S3" s="29" t="s">
        <v>16</v>
      </c>
      <c r="T3" s="29" t="s">
        <v>17</v>
      </c>
      <c r="U3" s="29" t="s">
        <v>18</v>
      </c>
      <c r="V3" s="29" t="s">
        <v>19</v>
      </c>
      <c r="W3" s="29" t="s">
        <v>20</v>
      </c>
      <c r="X3" s="29" t="s">
        <v>21</v>
      </c>
      <c r="Y3" s="29" t="s">
        <v>22</v>
      </c>
      <c r="Z3" s="29" t="s">
        <v>23</v>
      </c>
      <c r="AA3" s="29" t="s">
        <v>24</v>
      </c>
      <c r="AB3" s="29" t="s">
        <v>25</v>
      </c>
      <c r="AC3" s="29" t="s">
        <v>26</v>
      </c>
      <c r="AD3" s="29" t="s">
        <v>27</v>
      </c>
      <c r="AE3" s="29" t="s">
        <v>28</v>
      </c>
      <c r="AF3" s="29" t="s">
        <v>29</v>
      </c>
      <c r="AG3" s="29" t="s">
        <v>30</v>
      </c>
      <c r="AH3" s="29" t="s">
        <v>31</v>
      </c>
      <c r="AI3" s="29" t="s">
        <v>32</v>
      </c>
      <c r="AJ3" s="29" t="s">
        <v>33</v>
      </c>
      <c r="AK3" s="29" t="s">
        <v>34</v>
      </c>
      <c r="AL3" s="29" t="s">
        <v>35</v>
      </c>
      <c r="AM3" s="29" t="s">
        <v>36</v>
      </c>
      <c r="AN3" s="29" t="s">
        <v>37</v>
      </c>
      <c r="AO3" s="29" t="s">
        <v>38</v>
      </c>
      <c r="AP3" s="29" t="s">
        <v>39</v>
      </c>
      <c r="AQ3" s="29" t="s">
        <v>40</v>
      </c>
      <c r="AR3" s="29" t="s">
        <v>41</v>
      </c>
      <c r="AS3" s="29" t="s">
        <v>42</v>
      </c>
      <c r="AT3" s="29" t="s">
        <v>43</v>
      </c>
      <c r="AU3" s="29" t="s">
        <v>44</v>
      </c>
      <c r="AV3" s="29" t="s">
        <v>45</v>
      </c>
      <c r="AW3" s="29" t="s">
        <v>46</v>
      </c>
      <c r="AX3" s="29" t="s">
        <v>47</v>
      </c>
      <c r="AY3" s="29" t="s">
        <v>48</v>
      </c>
      <c r="AZ3" s="29" t="s">
        <v>49</v>
      </c>
      <c r="BA3" s="29" t="s">
        <v>50</v>
      </c>
      <c r="BB3" s="29" t="s">
        <v>51</v>
      </c>
      <c r="BC3" s="29" t="s">
        <v>53</v>
      </c>
      <c r="BD3" s="29" t="s">
        <v>54</v>
      </c>
      <c r="BE3" s="29" t="s">
        <v>55</v>
      </c>
      <c r="BF3" s="29" t="s">
        <v>56</v>
      </c>
      <c r="BG3" s="29" t="s">
        <v>57</v>
      </c>
      <c r="BH3" s="29" t="s">
        <v>58</v>
      </c>
      <c r="BI3" s="29" t="s">
        <v>59</v>
      </c>
      <c r="BJ3" s="29" t="s">
        <v>60</v>
      </c>
      <c r="BK3" s="29" t="s">
        <v>61</v>
      </c>
      <c r="BL3" s="29" t="s">
        <v>62</v>
      </c>
      <c r="BM3" s="29" t="s">
        <v>63</v>
      </c>
      <c r="BN3" s="29" t="s">
        <v>64</v>
      </c>
      <c r="BO3" s="29" t="s">
        <v>65</v>
      </c>
      <c r="BP3" s="29" t="s">
        <v>66</v>
      </c>
      <c r="BQ3" s="29" t="s">
        <v>67</v>
      </c>
      <c r="BR3" s="29" t="s">
        <v>68</v>
      </c>
      <c r="BS3" s="29" t="s">
        <v>69</v>
      </c>
      <c r="BT3" s="29" t="s">
        <v>70</v>
      </c>
      <c r="BU3" s="29" t="s">
        <v>71</v>
      </c>
      <c r="BV3" s="29" t="s">
        <v>72</v>
      </c>
      <c r="BW3" s="29" t="s">
        <v>73</v>
      </c>
      <c r="BX3" s="29" t="s">
        <v>74</v>
      </c>
      <c r="BY3" s="29" t="s">
        <v>75</v>
      </c>
      <c r="BZ3" s="29" t="s">
        <v>76</v>
      </c>
      <c r="CA3" s="29" t="s">
        <v>77</v>
      </c>
      <c r="CB3" s="29" t="s">
        <v>78</v>
      </c>
      <c r="CC3" s="29" t="s">
        <v>79</v>
      </c>
      <c r="CD3" s="29" t="s">
        <v>119</v>
      </c>
      <c r="CE3" s="29" t="s">
        <v>80</v>
      </c>
      <c r="CF3" s="29" t="s">
        <v>81</v>
      </c>
      <c r="CG3" s="29" t="s">
        <v>82</v>
      </c>
      <c r="CH3" s="29" t="s">
        <v>83</v>
      </c>
      <c r="CI3" s="29" t="s">
        <v>84</v>
      </c>
      <c r="CJ3" s="29" t="s">
        <v>85</v>
      </c>
      <c r="CK3" s="29" t="s">
        <v>86</v>
      </c>
      <c r="CL3" s="29" t="s">
        <v>87</v>
      </c>
      <c r="CM3" s="29" t="s">
        <v>88</v>
      </c>
      <c r="CN3" s="30" t="s">
        <v>89</v>
      </c>
    </row>
    <row r="4" spans="1:96" s="46" customFormat="1" ht="15.75" customHeight="1" x14ac:dyDescent="0.25">
      <c r="A4" s="55"/>
      <c r="B4" s="56"/>
      <c r="C4" s="56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</row>
    <row r="5" spans="1:96" s="93" customFormat="1" x14ac:dyDescent="0.25">
      <c r="A5" s="246" t="s">
        <v>105</v>
      </c>
      <c r="B5" s="247"/>
      <c r="CO5" s="94"/>
      <c r="CP5" s="94"/>
      <c r="CQ5" s="94"/>
      <c r="CR5" s="94"/>
    </row>
    <row r="6" spans="1:96" s="93" customFormat="1" x14ac:dyDescent="0.25">
      <c r="A6" s="85"/>
      <c r="B6" s="95"/>
      <c r="CO6" s="94"/>
      <c r="CP6" s="94"/>
      <c r="CQ6" s="94"/>
      <c r="CR6" s="94"/>
    </row>
    <row r="7" spans="1:96" s="93" customFormat="1" x14ac:dyDescent="0.25">
      <c r="A7" s="246" t="s">
        <v>106</v>
      </c>
      <c r="B7" s="247"/>
      <c r="CO7" s="94"/>
      <c r="CP7" s="94"/>
      <c r="CQ7" s="94"/>
      <c r="CR7" s="94"/>
    </row>
    <row r="8" spans="1:96" s="93" customFormat="1" x14ac:dyDescent="0.25">
      <c r="A8" s="87"/>
      <c r="B8" s="96"/>
      <c r="CO8" s="94"/>
      <c r="CP8" s="94"/>
      <c r="CQ8" s="94"/>
      <c r="CR8" s="94"/>
    </row>
    <row r="9" spans="1:96" s="93" customFormat="1" x14ac:dyDescent="0.25">
      <c r="A9" s="248" t="s">
        <v>90</v>
      </c>
      <c r="B9" s="249"/>
      <c r="C9" s="97">
        <v>2.3514262699936353E-2</v>
      </c>
      <c r="D9" s="97">
        <v>2.5311220915261064E-2</v>
      </c>
      <c r="E9" s="97">
        <v>2.8404236349236677E-2</v>
      </c>
      <c r="F9" s="97">
        <v>1.0445085322257951E-2</v>
      </c>
      <c r="G9" s="97">
        <v>5.1073548719700809E-2</v>
      </c>
      <c r="H9" s="97">
        <v>9.0748146563804574E-3</v>
      </c>
      <c r="I9" s="97">
        <v>1.0502284478703367E-2</v>
      </c>
      <c r="J9" s="97">
        <v>2.5642726221510957E-3</v>
      </c>
      <c r="K9" s="97">
        <v>5.4045865259672123E-2</v>
      </c>
      <c r="L9" s="97">
        <v>1.47238812888917E-2</v>
      </c>
      <c r="M9" s="97">
        <v>3.7569316326043704E-2</v>
      </c>
      <c r="N9" s="97">
        <v>6.2600144220770924E-3</v>
      </c>
      <c r="O9" s="97">
        <v>1.4658921325159988E-2</v>
      </c>
      <c r="P9" s="97">
        <v>1.9103922341018618E-2</v>
      </c>
      <c r="Q9" s="97">
        <v>2.22201261721016E-2</v>
      </c>
      <c r="R9" s="97">
        <v>0.10620507573211882</v>
      </c>
      <c r="S9" s="97">
        <v>8.3741047676701447E-3</v>
      </c>
      <c r="T9" s="97">
        <v>1.55119170313391E-2</v>
      </c>
      <c r="U9" s="97">
        <v>2.9005033711076891E-2</v>
      </c>
      <c r="V9" s="97">
        <v>8.2608497252228755E-3</v>
      </c>
      <c r="W9" s="97">
        <v>2.7841930476864986E-2</v>
      </c>
      <c r="X9" s="97">
        <v>5.8603927424101414E-2</v>
      </c>
      <c r="Y9" s="97">
        <v>2.4085108297632184E-2</v>
      </c>
      <c r="Z9" s="97">
        <v>1.5420722649834868E-2</v>
      </c>
      <c r="AA9" s="97">
        <v>2.3492162388709888E-2</v>
      </c>
      <c r="AB9" s="97">
        <v>4.9476766886255692E-2</v>
      </c>
      <c r="AC9" s="97">
        <v>2.6179146890705721E-2</v>
      </c>
      <c r="AD9" s="97">
        <v>1.141377820133198E-2</v>
      </c>
      <c r="AE9" s="97">
        <v>7.3214426414985011E-3</v>
      </c>
      <c r="AF9" s="97">
        <v>4.852345836631608E-2</v>
      </c>
      <c r="AG9" s="97">
        <v>3.0918045716938583E-2</v>
      </c>
      <c r="AH9" s="97">
        <v>2.1307074145136783E-2</v>
      </c>
      <c r="AI9" s="97">
        <v>3.5680135606503592E-2</v>
      </c>
      <c r="AJ9" s="97">
        <v>4.6234692926977121E-2</v>
      </c>
      <c r="AK9" s="97">
        <v>1.7089416834490116E-2</v>
      </c>
      <c r="AL9" s="97">
        <v>2.2754291209405073E-2</v>
      </c>
      <c r="AM9" s="97">
        <v>1.2660462844895413E-2</v>
      </c>
      <c r="AN9" s="97">
        <v>3.2979877802475729E-2</v>
      </c>
      <c r="AO9" s="97">
        <v>2.0196880204519079E-2</v>
      </c>
      <c r="AP9" s="97">
        <v>2.2546372446287009E-2</v>
      </c>
      <c r="AQ9" s="97">
        <v>1.3535401851438297E-2</v>
      </c>
      <c r="AR9" s="97">
        <v>5.1409316612934533E-2</v>
      </c>
      <c r="AS9" s="97">
        <v>2.2589125697417466E-2</v>
      </c>
      <c r="AT9" s="97">
        <v>1.2460768265566684E-2</v>
      </c>
      <c r="AU9" s="97">
        <v>8.6058139001615585E-3</v>
      </c>
      <c r="AV9" s="97">
        <v>3.5237450340916576E-2</v>
      </c>
      <c r="AW9" s="97">
        <v>4.3249038551228504E-2</v>
      </c>
      <c r="AX9" s="97">
        <v>2.7921862313814643E-2</v>
      </c>
      <c r="AY9" s="97">
        <v>7.8915019718029264E-2</v>
      </c>
      <c r="AZ9" s="97">
        <v>6.0898275317451726E-2</v>
      </c>
      <c r="BA9" s="97">
        <v>1.728087413328265E-2</v>
      </c>
      <c r="BB9" s="97">
        <v>1.5963532425113891E-2</v>
      </c>
      <c r="BC9" s="97">
        <v>4.3725402982089399E-2</v>
      </c>
      <c r="BD9" s="97">
        <v>2.0844497017639053E-2</v>
      </c>
      <c r="BE9" s="97">
        <v>2.3694676892529734E-3</v>
      </c>
      <c r="BF9" s="97">
        <v>5.4830325804209185E-3</v>
      </c>
      <c r="BG9" s="97">
        <v>2.6010263525064335E-2</v>
      </c>
      <c r="BH9" s="97">
        <v>1.3946348578302027E-2</v>
      </c>
      <c r="BI9" s="97">
        <v>3.8625966377405341E-2</v>
      </c>
      <c r="BJ9" s="97">
        <v>4.4306668968015224E-2</v>
      </c>
      <c r="BK9" s="97">
        <v>3.6823926309022294E-2</v>
      </c>
      <c r="BL9" s="97">
        <v>3.9287054049868611E-2</v>
      </c>
      <c r="BM9" s="97">
        <v>4.2371333345955678E-2</v>
      </c>
      <c r="BN9" s="97">
        <v>9.6527913078791362E-3</v>
      </c>
      <c r="BO9" s="97">
        <v>2.9088880633892974E-2</v>
      </c>
      <c r="BP9" s="97">
        <v>2.0846933290632065E-2</v>
      </c>
      <c r="BQ9" s="97">
        <v>3.2231764825366396E-2</v>
      </c>
      <c r="BR9" s="97">
        <v>6.1388270410813635E-3</v>
      </c>
      <c r="BS9" s="97">
        <v>2.003973660983965E-2</v>
      </c>
      <c r="BT9" s="97">
        <v>3.0706754904458983E-2</v>
      </c>
      <c r="BU9" s="97">
        <v>1.7099053543522855E-2</v>
      </c>
      <c r="BV9" s="97">
        <v>0.14735601575534976</v>
      </c>
      <c r="BW9" s="97">
        <v>2.8876511691928623E-2</v>
      </c>
      <c r="BX9" s="97">
        <v>2.7279624180814383E-2</v>
      </c>
      <c r="BY9" s="97">
        <v>1.2139259173705591E-2</v>
      </c>
      <c r="BZ9" s="97">
        <v>2.4242111856625254E-2</v>
      </c>
      <c r="CA9" s="97">
        <v>2.3443111946643069E-2</v>
      </c>
      <c r="CB9" s="97">
        <v>4.4635330919146638E-3</v>
      </c>
      <c r="CC9" s="97">
        <v>2.5108409831699027E-2</v>
      </c>
      <c r="CD9" s="97">
        <v>3.0839547080078241E-2</v>
      </c>
      <c r="CE9" s="97">
        <v>1.6618218604421569E-2</v>
      </c>
      <c r="CF9" s="97">
        <v>4.6503448075113848E-2</v>
      </c>
      <c r="CG9" s="97">
        <v>4.3077781800563951E-2</v>
      </c>
      <c r="CH9" s="97">
        <v>2.5465517303480366E-2</v>
      </c>
      <c r="CI9" s="97">
        <v>1.7214153425862907E-2</v>
      </c>
      <c r="CJ9" s="97">
        <v>2.5755030822202738E-2</v>
      </c>
      <c r="CK9" s="97">
        <v>9.2159953896801868E-3</v>
      </c>
      <c r="CL9" s="97">
        <v>3.6214155739272121E-2</v>
      </c>
      <c r="CM9" s="97">
        <v>1.994282461875246E-2</v>
      </c>
      <c r="CN9" s="97">
        <v>7.9138693627790625E-3</v>
      </c>
      <c r="CO9" s="94"/>
      <c r="CP9" s="94"/>
      <c r="CQ9" s="94"/>
      <c r="CR9" s="94"/>
    </row>
    <row r="10" spans="1:96" s="93" customFormat="1" x14ac:dyDescent="0.25">
      <c r="A10" s="90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4"/>
      <c r="CP10" s="94"/>
      <c r="CQ10" s="94"/>
      <c r="CR10" s="94"/>
    </row>
    <row r="11" spans="1:96" s="93" customFormat="1" x14ac:dyDescent="0.25">
      <c r="A11" s="92" t="s">
        <v>107</v>
      </c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4"/>
      <c r="CP11" s="94"/>
      <c r="CQ11" s="94"/>
      <c r="CR11" s="94"/>
    </row>
    <row r="12" spans="1:96" s="93" customFormat="1" x14ac:dyDescent="0.25">
      <c r="A12" s="92" t="s">
        <v>108</v>
      </c>
      <c r="B12" s="96"/>
      <c r="CO12" s="94"/>
      <c r="CP12" s="94"/>
      <c r="CQ12" s="94"/>
      <c r="CR12" s="94"/>
    </row>
    <row r="13" spans="1:96" x14ac:dyDescent="0.25">
      <c r="A13" s="240" t="s">
        <v>109</v>
      </c>
      <c r="B13" s="241"/>
      <c r="CO13" s="40"/>
      <c r="CP13" s="40"/>
      <c r="CQ13" s="40"/>
      <c r="CR13" s="40"/>
    </row>
    <row r="14" spans="1:96" x14ac:dyDescent="0.25">
      <c r="A14" s="32"/>
      <c r="B14" s="54"/>
      <c r="CO14" s="40"/>
      <c r="CP14" s="40"/>
      <c r="CQ14" s="40"/>
      <c r="CR14" s="40"/>
    </row>
    <row r="15" spans="1:96" ht="30" x14ac:dyDescent="0.25">
      <c r="A15" s="34" t="s">
        <v>91</v>
      </c>
      <c r="B15" s="83" t="s">
        <v>170</v>
      </c>
      <c r="C15" s="47">
        <v>461959.84</v>
      </c>
      <c r="D15" s="47">
        <v>184955.64</v>
      </c>
      <c r="E15" s="47">
        <v>111269.20999999999</v>
      </c>
      <c r="F15" s="47">
        <v>22675.39</v>
      </c>
      <c r="G15" s="47">
        <v>3172745.2</v>
      </c>
      <c r="H15" s="47">
        <v>41844.39</v>
      </c>
      <c r="I15" s="47">
        <v>65107.759999999995</v>
      </c>
      <c r="J15" s="47">
        <v>10918.99</v>
      </c>
      <c r="K15" s="47">
        <v>133687.01999999999</v>
      </c>
      <c r="L15" s="47">
        <v>50450.44</v>
      </c>
      <c r="M15" s="47">
        <v>334078.06999999995</v>
      </c>
      <c r="N15" s="47">
        <v>21085.05</v>
      </c>
      <c r="O15" s="47">
        <v>23654.74</v>
      </c>
      <c r="P15" s="47">
        <v>72250.870000000286</v>
      </c>
      <c r="Q15" s="47">
        <v>77808.63</v>
      </c>
      <c r="R15" s="47">
        <v>171994.89</v>
      </c>
      <c r="S15" s="47">
        <v>61325.1</v>
      </c>
      <c r="T15" s="47">
        <v>113885.73</v>
      </c>
      <c r="U15" s="47">
        <v>142971.6199999993</v>
      </c>
      <c r="V15" s="47">
        <v>33778.76</v>
      </c>
      <c r="W15" s="47">
        <v>70685.919999999998</v>
      </c>
      <c r="X15" s="47">
        <v>84142.78</v>
      </c>
      <c r="Y15" s="47">
        <v>265772.36</v>
      </c>
      <c r="Z15" s="47">
        <v>41120.07</v>
      </c>
      <c r="AA15" s="47">
        <v>187651.08000000005</v>
      </c>
      <c r="AB15" s="47">
        <v>340652.07999999996</v>
      </c>
      <c r="AC15" s="47">
        <v>69202.42</v>
      </c>
      <c r="AD15" s="47">
        <v>17065.149999999998</v>
      </c>
      <c r="AE15" s="47">
        <v>86408.800000001647</v>
      </c>
      <c r="AF15" s="47">
        <v>98698.22</v>
      </c>
      <c r="AG15" s="47">
        <v>241889.11000000002</v>
      </c>
      <c r="AH15" s="47">
        <v>39239.94</v>
      </c>
      <c r="AI15" s="47">
        <v>245762.66999999998</v>
      </c>
      <c r="AJ15" s="47">
        <v>130406.35</v>
      </c>
      <c r="AK15" s="47">
        <v>123686.17000000126</v>
      </c>
      <c r="AL15" s="47">
        <v>245107.58000000002</v>
      </c>
      <c r="AM15" s="47">
        <v>18666.080000000002</v>
      </c>
      <c r="AN15" s="47">
        <v>185385.96999999997</v>
      </c>
      <c r="AO15" s="47">
        <v>18590.22</v>
      </c>
      <c r="AP15" s="47">
        <v>101407.56</v>
      </c>
      <c r="AQ15" s="47">
        <v>18745.23</v>
      </c>
      <c r="AR15" s="47">
        <v>70497.709999999992</v>
      </c>
      <c r="AS15" s="47">
        <v>99993.61</v>
      </c>
      <c r="AT15" s="47">
        <v>21207.659999999996</v>
      </c>
      <c r="AU15" s="47">
        <v>24326.860000000299</v>
      </c>
      <c r="AV15" s="47">
        <v>127839.32</v>
      </c>
      <c r="AW15" s="47">
        <v>311541.92</v>
      </c>
      <c r="AX15" s="47">
        <v>137843.06</v>
      </c>
      <c r="AY15" s="47">
        <v>957293.04</v>
      </c>
      <c r="AZ15" s="47">
        <v>98783.92</v>
      </c>
      <c r="BA15" s="47">
        <v>113195.51</v>
      </c>
      <c r="BB15" s="47">
        <v>67354.179999999847</v>
      </c>
      <c r="BC15" s="47">
        <v>180207.61000000071</v>
      </c>
      <c r="BD15" s="47">
        <v>48570.150000000322</v>
      </c>
      <c r="BE15" s="47">
        <v>11094.079999999998</v>
      </c>
      <c r="BF15" s="47">
        <v>15047.450000000186</v>
      </c>
      <c r="BG15" s="47">
        <v>75082.110000000015</v>
      </c>
      <c r="BH15" s="47">
        <v>91199.18</v>
      </c>
      <c r="BI15" s="47">
        <v>122203.54000000004</v>
      </c>
      <c r="BJ15" s="47">
        <v>75431.22</v>
      </c>
      <c r="BK15" s="47">
        <v>192653.67000000016</v>
      </c>
      <c r="BL15" s="47">
        <v>219935.22000000003</v>
      </c>
      <c r="BM15" s="47">
        <v>1219701.25</v>
      </c>
      <c r="BN15" s="47">
        <v>164757.93</v>
      </c>
      <c r="BO15" s="47">
        <v>137749.69</v>
      </c>
      <c r="BP15" s="47">
        <v>140894.1600000005</v>
      </c>
      <c r="BQ15" s="47">
        <v>159607.82</v>
      </c>
      <c r="BR15" s="47">
        <v>12390.36</v>
      </c>
      <c r="BS15" s="47">
        <v>46369.270000000004</v>
      </c>
      <c r="BT15" s="47">
        <v>38646.1</v>
      </c>
      <c r="BU15" s="47">
        <v>65593.45</v>
      </c>
      <c r="BV15" s="47">
        <v>284180.64</v>
      </c>
      <c r="BW15" s="47">
        <v>97998</v>
      </c>
      <c r="BX15" s="47">
        <v>62961.119999999697</v>
      </c>
      <c r="BY15" s="47">
        <v>64168.17</v>
      </c>
      <c r="BZ15" s="47">
        <v>87117.729999999981</v>
      </c>
      <c r="CA15" s="47">
        <v>63414.91</v>
      </c>
      <c r="CB15" s="47">
        <v>11442.960000000428</v>
      </c>
      <c r="CC15" s="47">
        <v>71464.410000000149</v>
      </c>
      <c r="CD15" s="47">
        <v>18206.53</v>
      </c>
      <c r="CE15" s="47">
        <v>179695.52</v>
      </c>
      <c r="CF15" s="47">
        <v>300538.70999999996</v>
      </c>
      <c r="CG15" s="47">
        <v>539391.48</v>
      </c>
      <c r="CH15" s="47">
        <v>119767.48</v>
      </c>
      <c r="CI15" s="47">
        <v>92983.06000000026</v>
      </c>
      <c r="CJ15" s="47">
        <v>260099.45</v>
      </c>
      <c r="CK15" s="47">
        <v>64711.070000000007</v>
      </c>
      <c r="CL15" s="47">
        <v>184419.82</v>
      </c>
      <c r="CM15" s="47">
        <v>66703.149999999994</v>
      </c>
      <c r="CN15" s="47">
        <v>11893.219999999972</v>
      </c>
      <c r="CO15" s="40"/>
      <c r="CP15" s="40"/>
      <c r="CQ15" s="40"/>
      <c r="CR15" s="40"/>
    </row>
    <row r="16" spans="1:96" x14ac:dyDescent="0.25">
      <c r="A16" s="31">
        <v>4000</v>
      </c>
      <c r="B16" s="51" t="s">
        <v>92</v>
      </c>
      <c r="C16" s="48">
        <v>0</v>
      </c>
      <c r="D16" s="48">
        <v>53681.599999999999</v>
      </c>
      <c r="E16" s="48">
        <v>77825.199999999983</v>
      </c>
      <c r="F16" s="48">
        <v>7230.3</v>
      </c>
      <c r="G16" s="48">
        <v>1968723.39</v>
      </c>
      <c r="H16" s="48">
        <v>30817.27</v>
      </c>
      <c r="I16" s="48">
        <v>65107.759999999995</v>
      </c>
      <c r="J16" s="48">
        <v>5269.24</v>
      </c>
      <c r="K16" s="48">
        <v>31835.19</v>
      </c>
      <c r="L16" s="48">
        <v>44851.65</v>
      </c>
      <c r="M16" s="48">
        <v>132933.76999999999</v>
      </c>
      <c r="N16" s="48">
        <v>21085.05</v>
      </c>
      <c r="O16" s="48">
        <v>5019.75</v>
      </c>
      <c r="P16" s="48">
        <v>29455.300000000279</v>
      </c>
      <c r="Q16" s="48">
        <v>54581.2</v>
      </c>
      <c r="R16" s="48">
        <v>171994.89</v>
      </c>
      <c r="S16" s="48">
        <v>51297.919999999998</v>
      </c>
      <c r="T16" s="48">
        <v>102395</v>
      </c>
      <c r="U16" s="48">
        <v>78372.989999999292</v>
      </c>
      <c r="V16" s="48">
        <v>30014.49</v>
      </c>
      <c r="W16" s="48">
        <v>34525</v>
      </c>
      <c r="X16" s="48">
        <v>35763.01</v>
      </c>
      <c r="Y16" s="48">
        <v>204778.18</v>
      </c>
      <c r="Z16" s="48">
        <v>34864.67</v>
      </c>
      <c r="AA16" s="48">
        <v>176427.16000000003</v>
      </c>
      <c r="AB16" s="48">
        <v>89005.56</v>
      </c>
      <c r="AC16" s="48">
        <v>49155.65</v>
      </c>
      <c r="AD16" s="48">
        <v>17055.12</v>
      </c>
      <c r="AE16" s="48">
        <v>62307.010000001639</v>
      </c>
      <c r="AF16" s="48">
        <v>42204.11</v>
      </c>
      <c r="AG16" s="48">
        <v>70253.279999999999</v>
      </c>
      <c r="AH16" s="48">
        <v>39239.94</v>
      </c>
      <c r="AI16" s="48">
        <v>116622.18</v>
      </c>
      <c r="AJ16" s="48">
        <v>94543.92</v>
      </c>
      <c r="AK16" s="48">
        <v>53813.360000001267</v>
      </c>
      <c r="AL16" s="48">
        <v>34233.07</v>
      </c>
      <c r="AM16" s="48">
        <v>13298.68</v>
      </c>
      <c r="AN16" s="48">
        <v>71711.539999999994</v>
      </c>
      <c r="AO16" s="48">
        <v>8937.99</v>
      </c>
      <c r="AP16" s="48">
        <v>32413.44000000001</v>
      </c>
      <c r="AQ16" s="48">
        <v>12932.06</v>
      </c>
      <c r="AR16" s="48">
        <v>18518.21</v>
      </c>
      <c r="AS16" s="48">
        <v>32136.940000000002</v>
      </c>
      <c r="AT16" s="48">
        <v>10672.929999999998</v>
      </c>
      <c r="AU16" s="48">
        <v>23156.570000000298</v>
      </c>
      <c r="AV16" s="48">
        <v>78981.17</v>
      </c>
      <c r="AW16" s="48">
        <v>149478.51999999999</v>
      </c>
      <c r="AX16" s="48">
        <v>81724.790000000008</v>
      </c>
      <c r="AY16" s="48">
        <v>494810.22</v>
      </c>
      <c r="AZ16" s="48">
        <v>51667.14</v>
      </c>
      <c r="BA16" s="48">
        <v>86972.51</v>
      </c>
      <c r="BB16" s="48">
        <v>22327.339999999851</v>
      </c>
      <c r="BC16" s="48">
        <v>82769.510000000708</v>
      </c>
      <c r="BD16" s="48">
        <v>13421.840000000317</v>
      </c>
      <c r="BE16" s="48">
        <v>9339.2799999999988</v>
      </c>
      <c r="BF16" s="48">
        <v>15047.450000000186</v>
      </c>
      <c r="BG16" s="48">
        <v>75082.110000000015</v>
      </c>
      <c r="BH16" s="48">
        <v>91504.39</v>
      </c>
      <c r="BI16" s="48">
        <v>122203.54000000004</v>
      </c>
      <c r="BJ16" s="48">
        <v>19672.240000000002</v>
      </c>
      <c r="BK16" s="48">
        <v>90114.660000000149</v>
      </c>
      <c r="BL16" s="48">
        <v>72515.86</v>
      </c>
      <c r="BM16" s="48">
        <v>772547.95</v>
      </c>
      <c r="BN16" s="48">
        <v>75178.8</v>
      </c>
      <c r="BO16" s="48">
        <v>134318.5</v>
      </c>
      <c r="BP16" s="48">
        <v>34467.810000000522</v>
      </c>
      <c r="BQ16" s="48">
        <v>25023.600000000002</v>
      </c>
      <c r="BR16" s="48">
        <v>2112.19</v>
      </c>
      <c r="BS16" s="48">
        <v>46369.270000000004</v>
      </c>
      <c r="BT16" s="48">
        <v>7557.12</v>
      </c>
      <c r="BU16" s="48">
        <v>60080.07</v>
      </c>
      <c r="BV16" s="48">
        <v>87970.64</v>
      </c>
      <c r="BW16" s="48">
        <v>39358.379999999997</v>
      </c>
      <c r="BX16" s="48">
        <v>22200.179999999702</v>
      </c>
      <c r="BY16" s="48">
        <v>28223.940000000002</v>
      </c>
      <c r="BZ16" s="48">
        <v>84432.229999999981</v>
      </c>
      <c r="CA16" s="48">
        <v>39223.630000000005</v>
      </c>
      <c r="CB16" s="48">
        <v>11442.960000000428</v>
      </c>
      <c r="CC16" s="48">
        <v>15560.910000000149</v>
      </c>
      <c r="CD16" s="48">
        <v>18206.53</v>
      </c>
      <c r="CE16" s="48">
        <v>207530.71</v>
      </c>
      <c r="CF16" s="48">
        <v>50608.69</v>
      </c>
      <c r="CG16" s="48">
        <v>539391.48</v>
      </c>
      <c r="CH16" s="48">
        <v>67117.64</v>
      </c>
      <c r="CI16" s="48">
        <v>90833.530000000261</v>
      </c>
      <c r="CJ16" s="48">
        <v>160807.24</v>
      </c>
      <c r="CK16" s="48">
        <v>36059.760000000002</v>
      </c>
      <c r="CL16" s="48">
        <v>103373.29</v>
      </c>
      <c r="CM16" s="48">
        <v>14468.08</v>
      </c>
      <c r="CN16" s="48">
        <v>11893.219999999972</v>
      </c>
      <c r="CO16" s="40"/>
      <c r="CP16" s="40"/>
      <c r="CQ16" s="40"/>
      <c r="CR16" s="40"/>
    </row>
    <row r="17" spans="1:96" s="77" customFormat="1" ht="56.25" customHeight="1" x14ac:dyDescent="0.25">
      <c r="A17" s="74">
        <v>4070</v>
      </c>
      <c r="B17" s="110" t="s">
        <v>173</v>
      </c>
      <c r="C17" s="75">
        <v>461959.84</v>
      </c>
      <c r="D17" s="75">
        <v>131274.04</v>
      </c>
      <c r="E17" s="75">
        <v>33444.01</v>
      </c>
      <c r="F17" s="75">
        <v>15445.09</v>
      </c>
      <c r="G17" s="75">
        <v>1204021.81</v>
      </c>
      <c r="H17" s="75">
        <v>11027.12</v>
      </c>
      <c r="I17" s="75">
        <v>0</v>
      </c>
      <c r="J17" s="75">
        <v>5649.75</v>
      </c>
      <c r="K17" s="75">
        <v>101851.83</v>
      </c>
      <c r="L17" s="75">
        <v>5598.79</v>
      </c>
      <c r="M17" s="75">
        <v>201144.3</v>
      </c>
      <c r="N17" s="75">
        <v>0</v>
      </c>
      <c r="O17" s="75">
        <v>18634.990000000002</v>
      </c>
      <c r="P17" s="75">
        <v>42795.57</v>
      </c>
      <c r="Q17" s="75">
        <v>23227.43</v>
      </c>
      <c r="R17" s="75">
        <v>0</v>
      </c>
      <c r="S17" s="75">
        <v>10027.18</v>
      </c>
      <c r="T17" s="75">
        <v>11490.73</v>
      </c>
      <c r="U17" s="75">
        <v>64598.63</v>
      </c>
      <c r="V17" s="75">
        <v>3764.27</v>
      </c>
      <c r="W17" s="75">
        <v>36160.92</v>
      </c>
      <c r="X17" s="75">
        <v>48379.77</v>
      </c>
      <c r="Y17" s="75">
        <v>60994.18</v>
      </c>
      <c r="Z17" s="75">
        <v>6255.4</v>
      </c>
      <c r="AA17" s="75">
        <v>11223.92</v>
      </c>
      <c r="AB17" s="75">
        <v>251646.52</v>
      </c>
      <c r="AC17" s="75">
        <v>20046.77</v>
      </c>
      <c r="AD17" s="75">
        <v>10.029999999999999</v>
      </c>
      <c r="AE17" s="75">
        <v>24101.79</v>
      </c>
      <c r="AF17" s="75">
        <v>56494.11</v>
      </c>
      <c r="AG17" s="75">
        <v>171635.83000000002</v>
      </c>
      <c r="AH17" s="75">
        <v>0</v>
      </c>
      <c r="AI17" s="75">
        <v>129140.49</v>
      </c>
      <c r="AJ17" s="75">
        <v>35862.43</v>
      </c>
      <c r="AK17" s="75">
        <v>69872.81</v>
      </c>
      <c r="AL17" s="75">
        <v>210874.51</v>
      </c>
      <c r="AM17" s="75">
        <v>5367.4</v>
      </c>
      <c r="AN17" s="75">
        <v>113674.43</v>
      </c>
      <c r="AO17" s="75">
        <v>9652.23</v>
      </c>
      <c r="AP17" s="75">
        <v>68994.12</v>
      </c>
      <c r="AQ17" s="75">
        <v>5813.17</v>
      </c>
      <c r="AR17" s="75">
        <v>51979.5</v>
      </c>
      <c r="AS17" s="75">
        <v>67856.67</v>
      </c>
      <c r="AT17" s="75">
        <v>10534.73</v>
      </c>
      <c r="AU17" s="75">
        <v>1170.29</v>
      </c>
      <c r="AV17" s="75">
        <v>48858.15</v>
      </c>
      <c r="AW17" s="75">
        <v>162063.4</v>
      </c>
      <c r="AX17" s="75">
        <v>56118.27</v>
      </c>
      <c r="AY17" s="75">
        <v>462482.82</v>
      </c>
      <c r="AZ17" s="75">
        <v>47116.78</v>
      </c>
      <c r="BA17" s="75">
        <v>26223</v>
      </c>
      <c r="BB17" s="75">
        <v>45026.840000000004</v>
      </c>
      <c r="BC17" s="75">
        <v>97438.1</v>
      </c>
      <c r="BD17" s="75">
        <v>35148.310000000005</v>
      </c>
      <c r="BE17" s="75">
        <v>1754.8</v>
      </c>
      <c r="BF17" s="75">
        <v>0</v>
      </c>
      <c r="BG17" s="75">
        <v>0</v>
      </c>
      <c r="BH17" s="75">
        <v>-305.20999999999998</v>
      </c>
      <c r="BI17" s="75">
        <v>0</v>
      </c>
      <c r="BJ17" s="75">
        <v>55758.98</v>
      </c>
      <c r="BK17" s="75">
        <v>102539.01</v>
      </c>
      <c r="BL17" s="75">
        <v>147419.36000000002</v>
      </c>
      <c r="BM17" s="75">
        <v>447153.3</v>
      </c>
      <c r="BN17" s="75">
        <v>89579.13</v>
      </c>
      <c r="BO17" s="75">
        <v>3431.1899999999987</v>
      </c>
      <c r="BP17" s="75">
        <v>106426.34999999999</v>
      </c>
      <c r="BQ17" s="75">
        <v>134584.22</v>
      </c>
      <c r="BR17" s="75">
        <v>10278.17</v>
      </c>
      <c r="BS17" s="75">
        <v>0</v>
      </c>
      <c r="BT17" s="75">
        <v>31088.98</v>
      </c>
      <c r="BU17" s="75">
        <v>5513.38</v>
      </c>
      <c r="BV17" s="75">
        <v>196210</v>
      </c>
      <c r="BW17" s="75">
        <v>58639.62</v>
      </c>
      <c r="BX17" s="75">
        <v>40760.939999999995</v>
      </c>
      <c r="BY17" s="75">
        <v>35944.229999999996</v>
      </c>
      <c r="BZ17" s="75">
        <v>2685.5</v>
      </c>
      <c r="CA17" s="75">
        <v>24191.279999999999</v>
      </c>
      <c r="CB17" s="75">
        <v>0</v>
      </c>
      <c r="CC17" s="75">
        <v>55903.500000000007</v>
      </c>
      <c r="CD17" s="75">
        <v>0</v>
      </c>
      <c r="CE17" s="75">
        <v>-27835.19</v>
      </c>
      <c r="CF17" s="75">
        <v>249930.02</v>
      </c>
      <c r="CG17" s="75">
        <v>0</v>
      </c>
      <c r="CH17" s="75">
        <v>52649.84</v>
      </c>
      <c r="CI17" s="75">
        <v>2149.5300000000002</v>
      </c>
      <c r="CJ17" s="75">
        <v>99292.21</v>
      </c>
      <c r="CK17" s="75">
        <v>28651.31</v>
      </c>
      <c r="CL17" s="75">
        <v>81046.53</v>
      </c>
      <c r="CM17" s="75">
        <v>52235.07</v>
      </c>
      <c r="CN17" s="75">
        <v>0</v>
      </c>
      <c r="CO17" s="76"/>
      <c r="CP17" s="76"/>
      <c r="CQ17" s="76"/>
      <c r="CR17" s="76"/>
    </row>
    <row r="18" spans="1:96" x14ac:dyDescent="0.25">
      <c r="A18" s="31"/>
      <c r="B18" s="51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0"/>
      <c r="CP18" s="40"/>
      <c r="CQ18" s="40"/>
      <c r="CR18" s="40"/>
    </row>
    <row r="19" spans="1:96" x14ac:dyDescent="0.25">
      <c r="A19" s="38" t="s">
        <v>93</v>
      </c>
      <c r="B19" s="109" t="s">
        <v>172</v>
      </c>
      <c r="C19" s="49">
        <v>19645941.950000007</v>
      </c>
      <c r="D19" s="49">
        <v>7307258.7300000004</v>
      </c>
      <c r="E19" s="49">
        <v>3917345.59</v>
      </c>
      <c r="F19" s="49">
        <v>2170914.7700000005</v>
      </c>
      <c r="G19" s="49">
        <v>62121103.379999995</v>
      </c>
      <c r="H19" s="49">
        <v>4611046.24</v>
      </c>
      <c r="I19" s="49">
        <v>6199390.2500000009</v>
      </c>
      <c r="J19" s="49">
        <v>4258123.6900000004</v>
      </c>
      <c r="K19" s="49">
        <v>2473584.6000000006</v>
      </c>
      <c r="L19" s="49">
        <v>3426436.2100000009</v>
      </c>
      <c r="M19" s="49">
        <v>8892311.6699999999</v>
      </c>
      <c r="N19" s="49">
        <v>3368211.0899999994</v>
      </c>
      <c r="O19" s="49">
        <v>1613675.3499999996</v>
      </c>
      <c r="P19" s="49">
        <v>3781991.4</v>
      </c>
      <c r="Q19" s="49">
        <v>3501718.6399999992</v>
      </c>
      <c r="R19" s="49">
        <v>1619460.17</v>
      </c>
      <c r="S19" s="49">
        <v>7323182.7999999998</v>
      </c>
      <c r="T19" s="49">
        <v>7341821.7599999998</v>
      </c>
      <c r="U19" s="49">
        <v>4929200.2699999996</v>
      </c>
      <c r="V19" s="49">
        <v>4089017.6100000003</v>
      </c>
      <c r="W19" s="49">
        <v>2538829.7000000002</v>
      </c>
      <c r="X19" s="49">
        <v>1435787.3900000001</v>
      </c>
      <c r="Y19" s="49">
        <v>11034717.25</v>
      </c>
      <c r="Z19" s="49">
        <v>2666546.2399999998</v>
      </c>
      <c r="AA19" s="49">
        <v>7987816.4000000013</v>
      </c>
      <c r="AB19" s="49">
        <v>6885091.7600000007</v>
      </c>
      <c r="AC19" s="49">
        <v>2643417.69</v>
      </c>
      <c r="AD19" s="49">
        <v>1495135.94</v>
      </c>
      <c r="AE19" s="49">
        <v>11802154.880000003</v>
      </c>
      <c r="AF19" s="49">
        <v>2034031.0299999998</v>
      </c>
      <c r="AG19" s="49">
        <v>7823557.5499999998</v>
      </c>
      <c r="AH19" s="49">
        <v>1841639.0599999998</v>
      </c>
      <c r="AI19" s="49">
        <v>6887941.0299999984</v>
      </c>
      <c r="AJ19" s="49">
        <v>2820530.25</v>
      </c>
      <c r="AK19" s="49">
        <v>7237588.6900000004</v>
      </c>
      <c r="AL19" s="49">
        <v>10771927.710000005</v>
      </c>
      <c r="AM19" s="49">
        <v>1474360</v>
      </c>
      <c r="AN19" s="49">
        <v>5621184.2600000007</v>
      </c>
      <c r="AO19" s="49">
        <v>920450.08</v>
      </c>
      <c r="AP19" s="49">
        <v>4497732.8500000024</v>
      </c>
      <c r="AQ19" s="49">
        <v>1384903.8399999994</v>
      </c>
      <c r="AR19" s="49">
        <v>1371302.2199999997</v>
      </c>
      <c r="AS19" s="49">
        <v>4426625.95</v>
      </c>
      <c r="AT19" s="49">
        <v>1701954.4499999997</v>
      </c>
      <c r="AU19" s="49">
        <v>2826793.6400000011</v>
      </c>
      <c r="AV19" s="49">
        <v>3627938.9899999988</v>
      </c>
      <c r="AW19" s="49">
        <v>7203441.5199999986</v>
      </c>
      <c r="AX19" s="49">
        <v>4936743.0600000005</v>
      </c>
      <c r="AY19" s="49">
        <v>12130682.389999997</v>
      </c>
      <c r="AZ19" s="49">
        <v>1622113.5899999999</v>
      </c>
      <c r="BA19" s="49">
        <v>6550334.7300000004</v>
      </c>
      <c r="BB19" s="49">
        <v>4219252.87</v>
      </c>
      <c r="BC19" s="49">
        <v>4121348.1799999997</v>
      </c>
      <c r="BD19" s="49">
        <v>2330118.5900000003</v>
      </c>
      <c r="BE19" s="49">
        <v>4682098.0299999993</v>
      </c>
      <c r="BF19" s="49">
        <v>2744366.33</v>
      </c>
      <c r="BG19" s="49">
        <v>2886633.96</v>
      </c>
      <c r="BH19" s="49">
        <v>6539287.2899999982</v>
      </c>
      <c r="BI19" s="49">
        <v>3163766.54</v>
      </c>
      <c r="BJ19" s="49">
        <v>1702480.0499999998</v>
      </c>
      <c r="BK19" s="49">
        <v>5231752.5399999982</v>
      </c>
      <c r="BL19" s="49">
        <v>5598160.1399999997</v>
      </c>
      <c r="BM19" s="49">
        <v>28786001.139999997</v>
      </c>
      <c r="BN19" s="49">
        <v>17068423.5</v>
      </c>
      <c r="BO19" s="49">
        <v>4735475.7899999991</v>
      </c>
      <c r="BP19" s="49">
        <v>6758507.7400000012</v>
      </c>
      <c r="BQ19" s="49">
        <v>4951879.6399999997</v>
      </c>
      <c r="BR19" s="49">
        <v>2018359.5199999998</v>
      </c>
      <c r="BS19" s="49">
        <v>2313866.2399999993</v>
      </c>
      <c r="BT19" s="49">
        <v>1258553.7</v>
      </c>
      <c r="BU19" s="49">
        <v>3836086.5899999994</v>
      </c>
      <c r="BV19" s="49">
        <v>1928530.9700000002</v>
      </c>
      <c r="BW19" s="49">
        <v>3393692.4599999995</v>
      </c>
      <c r="BX19" s="49">
        <v>2307990.7400000007</v>
      </c>
      <c r="BY19" s="49">
        <v>5286003.7899999982</v>
      </c>
      <c r="BZ19" s="49">
        <v>3593652.6699999995</v>
      </c>
      <c r="CA19" s="49">
        <v>2705055.12</v>
      </c>
      <c r="CB19" s="49">
        <v>2563655.2399999998</v>
      </c>
      <c r="CC19" s="49">
        <v>2846234.0100000002</v>
      </c>
      <c r="CD19" s="49">
        <v>590363.08000000007</v>
      </c>
      <c r="CE19" s="49">
        <v>10813163.809999999</v>
      </c>
      <c r="CF19" s="49">
        <v>6462718.8399999989</v>
      </c>
      <c r="CG19" s="49">
        <v>12521338.32</v>
      </c>
      <c r="CH19" s="49">
        <v>4703123.78</v>
      </c>
      <c r="CI19" s="49">
        <v>5401547.0700000012</v>
      </c>
      <c r="CJ19" s="49">
        <v>10098976.460000005</v>
      </c>
      <c r="CK19" s="49">
        <v>7021603.9900000002</v>
      </c>
      <c r="CL19" s="49">
        <v>5092478.7899999991</v>
      </c>
      <c r="CM19" s="49">
        <v>3344719.2799999993</v>
      </c>
      <c r="CN19" s="49">
        <v>1502832.49</v>
      </c>
      <c r="CO19" s="40"/>
      <c r="CP19" s="40"/>
      <c r="CQ19" s="40"/>
      <c r="CR19" s="40"/>
    </row>
    <row r="20" spans="1:96" x14ac:dyDescent="0.25">
      <c r="A20" s="31">
        <v>700</v>
      </c>
      <c r="B20" s="51" t="s">
        <v>94</v>
      </c>
      <c r="C20" s="48">
        <v>16851939.990000002</v>
      </c>
      <c r="D20" s="48">
        <v>5155393.91</v>
      </c>
      <c r="E20" s="48">
        <v>2888644.12</v>
      </c>
      <c r="F20" s="48">
        <v>1926639.42</v>
      </c>
      <c r="G20" s="48">
        <v>43936079.749999993</v>
      </c>
      <c r="H20" s="48">
        <v>4297079.68</v>
      </c>
      <c r="I20" s="48">
        <v>5495917.4000000004</v>
      </c>
      <c r="J20" s="48">
        <v>3816518.1899999995</v>
      </c>
      <c r="K20" s="48">
        <v>2134562.5600000005</v>
      </c>
      <c r="L20" s="48">
        <v>2991511.8100000005</v>
      </c>
      <c r="M20" s="48">
        <v>7003332.9799999995</v>
      </c>
      <c r="N20" s="48">
        <v>3159366.05</v>
      </c>
      <c r="O20" s="48">
        <v>1549321.4499999997</v>
      </c>
      <c r="P20" s="48">
        <v>3658147.6100000003</v>
      </c>
      <c r="Q20" s="48">
        <v>3355855.8899999997</v>
      </c>
      <c r="R20" s="48">
        <v>1454483.51</v>
      </c>
      <c r="S20" s="48">
        <v>6747279.7199999997</v>
      </c>
      <c r="T20" s="48">
        <v>6301723.4399999995</v>
      </c>
      <c r="U20" s="48">
        <v>4431081.34</v>
      </c>
      <c r="V20" s="48">
        <v>3684688.4</v>
      </c>
      <c r="W20" s="48">
        <v>2186856.9800000004</v>
      </c>
      <c r="X20" s="48">
        <v>1364466.04</v>
      </c>
      <c r="Y20" s="48">
        <v>9558428.5</v>
      </c>
      <c r="Z20" s="48">
        <v>2464692.87</v>
      </c>
      <c r="AA20" s="48">
        <v>6634991.1900000013</v>
      </c>
      <c r="AB20" s="48">
        <v>5805299.2000000002</v>
      </c>
      <c r="AC20" s="48">
        <v>2567200.19</v>
      </c>
      <c r="AD20" s="48">
        <v>1466738.15</v>
      </c>
      <c r="AE20" s="48">
        <v>8853542.2600000035</v>
      </c>
      <c r="AF20" s="48">
        <v>1673804.8299999998</v>
      </c>
      <c r="AG20" s="48">
        <v>6786984.4199999999</v>
      </c>
      <c r="AH20" s="48">
        <v>1506950.0199999998</v>
      </c>
      <c r="AI20" s="48">
        <v>5856681.2499999991</v>
      </c>
      <c r="AJ20" s="48">
        <v>2215191.8200000003</v>
      </c>
      <c r="AK20" s="48">
        <v>6243675.0200000014</v>
      </c>
      <c r="AL20" s="48">
        <v>9484355.4100000039</v>
      </c>
      <c r="AM20" s="48">
        <v>1286902.95</v>
      </c>
      <c r="AN20" s="48">
        <v>4886053.080000001</v>
      </c>
      <c r="AO20" s="48">
        <v>837817.34</v>
      </c>
      <c r="AP20" s="48">
        <v>4049779.4600000009</v>
      </c>
      <c r="AQ20" s="48">
        <v>1303036.8099999996</v>
      </c>
      <c r="AR20" s="48">
        <v>1194685.8099999998</v>
      </c>
      <c r="AS20" s="48">
        <v>3761324.25</v>
      </c>
      <c r="AT20" s="48">
        <v>1315503.1000000001</v>
      </c>
      <c r="AU20" s="48">
        <v>2634269.6400000006</v>
      </c>
      <c r="AV20" s="50">
        <v>2457115.0699999994</v>
      </c>
      <c r="AW20" s="48">
        <v>5897990.0899999989</v>
      </c>
      <c r="AX20" s="48">
        <v>4134578.66</v>
      </c>
      <c r="AY20" s="48">
        <v>10919426.769999998</v>
      </c>
      <c r="AZ20" s="48">
        <v>1490739.3299999998</v>
      </c>
      <c r="BA20" s="48">
        <v>6074478.7200000007</v>
      </c>
      <c r="BB20" s="48">
        <v>3716894.64</v>
      </c>
      <c r="BC20" s="48">
        <v>3789876.94</v>
      </c>
      <c r="BD20" s="48">
        <v>2180049.4500000002</v>
      </c>
      <c r="BE20" s="48">
        <v>4380044.78</v>
      </c>
      <c r="BF20" s="48">
        <v>2576720.2500000005</v>
      </c>
      <c r="BG20" s="48">
        <v>2501734.69</v>
      </c>
      <c r="BH20" s="48">
        <v>6192187.4999999991</v>
      </c>
      <c r="BI20" s="48">
        <v>2911057.25</v>
      </c>
      <c r="BJ20" s="48">
        <v>1624499.1799999997</v>
      </c>
      <c r="BK20" s="48">
        <v>4885728.5299999975</v>
      </c>
      <c r="BL20" s="48">
        <v>3822050.21</v>
      </c>
      <c r="BM20" s="48">
        <v>20795100.579999998</v>
      </c>
      <c r="BN20" s="48">
        <v>15101382.17</v>
      </c>
      <c r="BO20" s="48">
        <v>4490339.25</v>
      </c>
      <c r="BP20" s="48">
        <v>5880027.4300000016</v>
      </c>
      <c r="BQ20" s="48">
        <v>3910334.18</v>
      </c>
      <c r="BR20" s="48">
        <v>1872700.1199999999</v>
      </c>
      <c r="BS20" s="48">
        <v>2245041.1799999997</v>
      </c>
      <c r="BT20" s="48">
        <v>1225189.8999999999</v>
      </c>
      <c r="BU20" s="48">
        <v>3563680.4199999995</v>
      </c>
      <c r="BV20" s="48">
        <v>1489938</v>
      </c>
      <c r="BW20" s="48">
        <v>2929039.7399999998</v>
      </c>
      <c r="BX20" s="48">
        <v>1737254.25</v>
      </c>
      <c r="BY20" s="48">
        <v>4632347.5599999987</v>
      </c>
      <c r="BZ20" s="48">
        <v>3284943.0799999996</v>
      </c>
      <c r="CA20" s="48">
        <v>2410065.2200000002</v>
      </c>
      <c r="CB20" s="48">
        <v>2457715.0299999998</v>
      </c>
      <c r="CC20" s="48">
        <v>2662364.7200000002</v>
      </c>
      <c r="CD20" s="48">
        <v>557011.55000000005</v>
      </c>
      <c r="CE20" s="48">
        <v>10151645.059999999</v>
      </c>
      <c r="CF20" s="48">
        <v>6029167.2699999996</v>
      </c>
      <c r="CG20" s="48">
        <v>8927959.9700000007</v>
      </c>
      <c r="CH20" s="48">
        <v>4201791.0199999996</v>
      </c>
      <c r="CI20" s="48">
        <v>5043975.08</v>
      </c>
      <c r="CJ20" s="48">
        <v>9490103.8000000007</v>
      </c>
      <c r="CK20" s="48">
        <v>6220469.6899999995</v>
      </c>
      <c r="CL20" s="48">
        <v>4482605.9999999991</v>
      </c>
      <c r="CM20" s="48">
        <v>2823261.7899999996</v>
      </c>
      <c r="CN20" s="48">
        <v>1455645.97</v>
      </c>
      <c r="CO20" s="40"/>
      <c r="CP20" s="40"/>
      <c r="CQ20" s="40"/>
      <c r="CR20" s="40"/>
    </row>
    <row r="21" spans="1:96" ht="36.75" x14ac:dyDescent="0.25">
      <c r="A21" s="31">
        <v>701</v>
      </c>
      <c r="B21" s="51" t="s">
        <v>112</v>
      </c>
      <c r="C21" s="48">
        <v>568330.25</v>
      </c>
      <c r="D21" s="48">
        <v>62494.69</v>
      </c>
      <c r="E21" s="48">
        <v>104889</v>
      </c>
      <c r="F21" s="48">
        <v>115150.83</v>
      </c>
      <c r="G21" s="48">
        <v>1930056.88</v>
      </c>
      <c r="H21" s="48">
        <v>95376.92</v>
      </c>
      <c r="I21" s="48">
        <v>179596.36000000002</v>
      </c>
      <c r="J21" s="48">
        <v>124684</v>
      </c>
      <c r="K21" s="48">
        <v>72717.11</v>
      </c>
      <c r="L21" s="48">
        <v>206018.89</v>
      </c>
      <c r="M21" s="48">
        <v>388089.7</v>
      </c>
      <c r="N21" s="48">
        <v>57783.76</v>
      </c>
      <c r="O21" s="48">
        <v>0</v>
      </c>
      <c r="P21" s="48">
        <v>0</v>
      </c>
      <c r="Q21" s="48">
        <v>72840</v>
      </c>
      <c r="R21" s="48">
        <v>72783.649999999994</v>
      </c>
      <c r="S21" s="48">
        <v>250694.68000000002</v>
      </c>
      <c r="T21" s="48">
        <v>489706.8</v>
      </c>
      <c r="U21" s="48">
        <v>110186.04</v>
      </c>
      <c r="V21" s="48">
        <v>111574.16</v>
      </c>
      <c r="W21" s="48">
        <v>209671.06999999998</v>
      </c>
      <c r="X21" s="48">
        <v>2575</v>
      </c>
      <c r="Y21" s="48">
        <v>0</v>
      </c>
      <c r="Z21" s="48">
        <v>48139</v>
      </c>
      <c r="AA21" s="48">
        <v>183952.46000000002</v>
      </c>
      <c r="AB21" s="48">
        <v>255249.57</v>
      </c>
      <c r="AC21" s="48">
        <v>16570</v>
      </c>
      <c r="AD21" s="48">
        <v>1325.31</v>
      </c>
      <c r="AE21" s="48">
        <v>817091.09999999986</v>
      </c>
      <c r="AF21" s="48">
        <v>43212.770000000004</v>
      </c>
      <c r="AG21" s="48">
        <v>285137.53000000003</v>
      </c>
      <c r="AH21" s="48">
        <v>40965</v>
      </c>
      <c r="AI21" s="48">
        <v>185246.91999999998</v>
      </c>
      <c r="AJ21" s="48">
        <v>184523.83999999997</v>
      </c>
      <c r="AK21" s="48">
        <v>406899.01</v>
      </c>
      <c r="AL21" s="48">
        <v>234290.46</v>
      </c>
      <c r="AM21" s="48">
        <v>104591.91</v>
      </c>
      <c r="AN21" s="48">
        <v>187202.71</v>
      </c>
      <c r="AO21" s="48">
        <v>20828</v>
      </c>
      <c r="AP21" s="48">
        <v>117538.35</v>
      </c>
      <c r="AQ21" s="48">
        <v>15465.15</v>
      </c>
      <c r="AR21" s="48">
        <v>37610.15</v>
      </c>
      <c r="AS21" s="48">
        <v>171614.13</v>
      </c>
      <c r="AT21" s="48">
        <v>165270.47999999998</v>
      </c>
      <c r="AU21" s="48">
        <v>80068.12</v>
      </c>
      <c r="AV21" s="48">
        <v>798398.76</v>
      </c>
      <c r="AW21" s="48">
        <v>422001.33</v>
      </c>
      <c r="AX21" s="48">
        <v>147298.54</v>
      </c>
      <c r="AY21" s="48">
        <v>313467.74</v>
      </c>
      <c r="AZ21" s="48">
        <v>11978</v>
      </c>
      <c r="BA21" s="48">
        <v>100389.17</v>
      </c>
      <c r="BB21" s="48">
        <v>124730.28</v>
      </c>
      <c r="BC21" s="48">
        <v>95305.31</v>
      </c>
      <c r="BD21" s="48">
        <v>38746.870000000003</v>
      </c>
      <c r="BE21" s="48">
        <v>113643.68000000001</v>
      </c>
      <c r="BF21" s="48">
        <v>25440</v>
      </c>
      <c r="BG21" s="48">
        <v>154044.60999999999</v>
      </c>
      <c r="BH21" s="48">
        <v>106768.76999999999</v>
      </c>
      <c r="BI21" s="48">
        <v>101597.62</v>
      </c>
      <c r="BJ21" s="48">
        <v>16601.080000000002</v>
      </c>
      <c r="BK21" s="48">
        <v>126124.94999999995</v>
      </c>
      <c r="BL21" s="48">
        <v>177008.30000000002</v>
      </c>
      <c r="BM21" s="48">
        <v>1295646.99</v>
      </c>
      <c r="BN21" s="48">
        <v>384938.92999999993</v>
      </c>
      <c r="BO21" s="48">
        <v>124907.8</v>
      </c>
      <c r="BP21" s="48">
        <v>280594.85000000003</v>
      </c>
      <c r="BQ21" s="48">
        <v>128211.88</v>
      </c>
      <c r="BR21" s="48">
        <v>47697.26</v>
      </c>
      <c r="BS21" s="48">
        <v>41728</v>
      </c>
      <c r="BT21" s="48">
        <v>32880</v>
      </c>
      <c r="BU21" s="48">
        <v>58478.179999999993</v>
      </c>
      <c r="BV21" s="48">
        <v>74868.36</v>
      </c>
      <c r="BW21" s="48">
        <v>206611.9</v>
      </c>
      <c r="BX21" s="48">
        <v>526260.16999999993</v>
      </c>
      <c r="BY21" s="48">
        <v>68593.260000000009</v>
      </c>
      <c r="BZ21" s="48">
        <v>90212.68</v>
      </c>
      <c r="CA21" s="48">
        <v>57985</v>
      </c>
      <c r="CB21" s="48">
        <v>50507</v>
      </c>
      <c r="CC21" s="48">
        <v>54787.519999999997</v>
      </c>
      <c r="CD21" s="48">
        <v>11216.9</v>
      </c>
      <c r="CE21" s="48">
        <v>31701.5</v>
      </c>
      <c r="CF21" s="48">
        <v>55156.1</v>
      </c>
      <c r="CG21" s="48">
        <v>2644993.2000000002</v>
      </c>
      <c r="CH21" s="48">
        <v>168393.69</v>
      </c>
      <c r="CI21" s="48">
        <v>108669.33</v>
      </c>
      <c r="CJ21" s="48">
        <v>208822.23</v>
      </c>
      <c r="CK21" s="48">
        <v>446545.17</v>
      </c>
      <c r="CL21" s="48">
        <v>143884.99</v>
      </c>
      <c r="CM21" s="48">
        <v>84598.64</v>
      </c>
      <c r="CN21" s="48">
        <v>27518.510000000009</v>
      </c>
      <c r="CO21" s="40"/>
      <c r="CP21" s="40"/>
      <c r="CQ21" s="40"/>
      <c r="CR21" s="40"/>
    </row>
    <row r="22" spans="1:96" ht="48.75" x14ac:dyDescent="0.25">
      <c r="A22" s="31">
        <v>703</v>
      </c>
      <c r="B22" s="51" t="s">
        <v>113</v>
      </c>
      <c r="C22" s="48">
        <v>31693.439999999999</v>
      </c>
      <c r="D22" s="48">
        <v>0</v>
      </c>
      <c r="E22" s="48">
        <v>5837.31</v>
      </c>
      <c r="F22" s="48">
        <v>0</v>
      </c>
      <c r="G22" s="48">
        <v>0</v>
      </c>
      <c r="H22" s="48">
        <v>15242</v>
      </c>
      <c r="I22" s="48">
        <v>47417.7</v>
      </c>
      <c r="J22" s="48">
        <v>0</v>
      </c>
      <c r="K22" s="48">
        <v>17502.060000000001</v>
      </c>
      <c r="L22" s="48">
        <v>9979.5</v>
      </c>
      <c r="M22" s="48">
        <v>33735.300000000003</v>
      </c>
      <c r="N22" s="48">
        <v>0</v>
      </c>
      <c r="O22" s="48">
        <v>4769</v>
      </c>
      <c r="P22" s="48">
        <v>14690.19</v>
      </c>
      <c r="Q22" s="48">
        <v>9675.73</v>
      </c>
      <c r="R22" s="48">
        <v>0</v>
      </c>
      <c r="S22" s="48">
        <v>42222.25</v>
      </c>
      <c r="T22" s="48">
        <v>31974</v>
      </c>
      <c r="U22" s="48">
        <v>0</v>
      </c>
      <c r="V22" s="48">
        <v>0</v>
      </c>
      <c r="W22" s="48">
        <v>431.30999999999995</v>
      </c>
      <c r="X22" s="48">
        <v>0</v>
      </c>
      <c r="Y22" s="48">
        <v>143880.59</v>
      </c>
      <c r="Z22" s="48">
        <v>0</v>
      </c>
      <c r="AA22" s="48">
        <v>31542.799999999999</v>
      </c>
      <c r="AB22" s="48">
        <v>43415.600000000006</v>
      </c>
      <c r="AC22" s="48">
        <v>8098</v>
      </c>
      <c r="AD22" s="48">
        <v>10653.7</v>
      </c>
      <c r="AE22" s="48">
        <v>0</v>
      </c>
      <c r="AF22" s="48">
        <v>0</v>
      </c>
      <c r="AG22" s="48">
        <v>5098.25</v>
      </c>
      <c r="AH22" s="48">
        <v>5818</v>
      </c>
      <c r="AI22" s="48">
        <v>15083.35</v>
      </c>
      <c r="AJ22" s="48">
        <v>0</v>
      </c>
      <c r="AK22" s="48">
        <v>15384.75</v>
      </c>
      <c r="AL22" s="48">
        <v>306487.51</v>
      </c>
      <c r="AM22" s="48">
        <v>0</v>
      </c>
      <c r="AN22" s="48">
        <v>45029.51</v>
      </c>
      <c r="AO22" s="48">
        <v>2185.9499999999998</v>
      </c>
      <c r="AP22" s="48">
        <v>0</v>
      </c>
      <c r="AQ22" s="48">
        <v>3703.7599999999998</v>
      </c>
      <c r="AR22" s="48">
        <v>6855</v>
      </c>
      <c r="AS22" s="48">
        <v>35790.5</v>
      </c>
      <c r="AT22" s="48">
        <v>34.200000000000003</v>
      </c>
      <c r="AU22" s="48">
        <v>0</v>
      </c>
      <c r="AV22" s="48">
        <v>0</v>
      </c>
      <c r="AW22" s="48">
        <v>0</v>
      </c>
      <c r="AX22" s="48">
        <v>1744.3300000000002</v>
      </c>
      <c r="AY22" s="48">
        <v>1950</v>
      </c>
      <c r="AZ22" s="48">
        <v>3905.29</v>
      </c>
      <c r="BA22" s="48">
        <v>10762.82</v>
      </c>
      <c r="BB22" s="48">
        <v>15917.079999999998</v>
      </c>
      <c r="BC22" s="48">
        <v>0</v>
      </c>
      <c r="BD22" s="48">
        <v>6156.25</v>
      </c>
      <c r="BE22" s="48">
        <v>15695.56</v>
      </c>
      <c r="BF22" s="48">
        <v>16729.27</v>
      </c>
      <c r="BG22" s="48">
        <v>8560</v>
      </c>
      <c r="BH22" s="48">
        <v>0</v>
      </c>
      <c r="BI22" s="48">
        <v>0</v>
      </c>
      <c r="BJ22" s="48">
        <v>4564</v>
      </c>
      <c r="BK22" s="48">
        <v>0</v>
      </c>
      <c r="BL22" s="48">
        <v>43467.5</v>
      </c>
      <c r="BM22" s="48">
        <v>158819.31</v>
      </c>
      <c r="BN22" s="48">
        <v>56962.5</v>
      </c>
      <c r="BO22" s="48">
        <v>0</v>
      </c>
      <c r="BP22" s="48">
        <v>25988</v>
      </c>
      <c r="BQ22" s="48">
        <v>8090</v>
      </c>
      <c r="BR22" s="48">
        <v>13646</v>
      </c>
      <c r="BS22" s="48">
        <v>0</v>
      </c>
      <c r="BT22" s="48">
        <v>0</v>
      </c>
      <c r="BU22" s="48">
        <v>0</v>
      </c>
      <c r="BV22" s="48">
        <v>0</v>
      </c>
      <c r="BW22" s="48">
        <v>0</v>
      </c>
      <c r="BX22" s="48">
        <v>7572.5</v>
      </c>
      <c r="BY22" s="48">
        <v>31981.4</v>
      </c>
      <c r="BZ22" s="48">
        <v>38094</v>
      </c>
      <c r="CA22" s="48">
        <v>14255</v>
      </c>
      <c r="CB22" s="48">
        <v>25176.39</v>
      </c>
      <c r="CC22" s="48">
        <v>9685.15</v>
      </c>
      <c r="CD22" s="48">
        <v>3756.37</v>
      </c>
      <c r="CE22" s="48">
        <v>84852.3</v>
      </c>
      <c r="CF22" s="48">
        <v>10409</v>
      </c>
      <c r="CG22" s="48">
        <v>100791.42</v>
      </c>
      <c r="CH22" s="48">
        <v>24930.38</v>
      </c>
      <c r="CI22" s="48">
        <v>5706.9000000000005</v>
      </c>
      <c r="CJ22" s="48">
        <v>21255.55</v>
      </c>
      <c r="CK22" s="48">
        <v>18634.419999999998</v>
      </c>
      <c r="CL22" s="48">
        <v>15422.96</v>
      </c>
      <c r="CM22" s="48">
        <v>8924.3799999999992</v>
      </c>
      <c r="CN22" s="48">
        <v>6181.31</v>
      </c>
      <c r="CO22" s="40"/>
      <c r="CP22" s="40"/>
      <c r="CQ22" s="40"/>
      <c r="CR22" s="40"/>
    </row>
    <row r="23" spans="1:96" ht="36.75" x14ac:dyDescent="0.25">
      <c r="A23" s="31">
        <v>704</v>
      </c>
      <c r="B23" s="51" t="s">
        <v>114</v>
      </c>
      <c r="C23" s="48">
        <v>664354.52</v>
      </c>
      <c r="D23" s="48">
        <v>1415369.36</v>
      </c>
      <c r="E23" s="48">
        <v>488410.33999999997</v>
      </c>
      <c r="F23" s="48">
        <v>61676.74</v>
      </c>
      <c r="G23" s="48">
        <v>11421941.359999999</v>
      </c>
      <c r="H23" s="48">
        <v>84395.680000000008</v>
      </c>
      <c r="I23" s="48">
        <v>450986.08</v>
      </c>
      <c r="J23" s="48">
        <v>112305.35999999999</v>
      </c>
      <c r="K23" s="48">
        <v>188760.09000000003</v>
      </c>
      <c r="L23" s="48">
        <v>160842.27000000002</v>
      </c>
      <c r="M23" s="48">
        <v>698768.8</v>
      </c>
      <c r="N23" s="48">
        <v>87017</v>
      </c>
      <c r="O23" s="48">
        <v>40539.01</v>
      </c>
      <c r="P23" s="48">
        <v>78941.2</v>
      </c>
      <c r="Q23" s="48">
        <v>34324.629999999997</v>
      </c>
      <c r="R23" s="48">
        <v>24185.26</v>
      </c>
      <c r="S23" s="48">
        <v>280337.32</v>
      </c>
      <c r="T23" s="48">
        <v>282116.90000000002</v>
      </c>
      <c r="U23" s="48">
        <v>248754.81</v>
      </c>
      <c r="V23" s="48">
        <v>0</v>
      </c>
      <c r="W23" s="48">
        <v>36301.570000000007</v>
      </c>
      <c r="X23" s="48">
        <v>54494</v>
      </c>
      <c r="Y23" s="48">
        <v>624512.32000000007</v>
      </c>
      <c r="Z23" s="48">
        <v>89364.5</v>
      </c>
      <c r="AA23" s="48">
        <v>593265.94000000006</v>
      </c>
      <c r="AB23" s="48">
        <v>488648.5</v>
      </c>
      <c r="AC23" s="48">
        <v>0</v>
      </c>
      <c r="AD23" s="48">
        <v>13006.589999999998</v>
      </c>
      <c r="AE23" s="48">
        <v>972175.69</v>
      </c>
      <c r="AF23" s="48">
        <v>127598</v>
      </c>
      <c r="AG23" s="48">
        <v>336269</v>
      </c>
      <c r="AH23" s="48">
        <v>144133.26</v>
      </c>
      <c r="AI23" s="48">
        <v>472975.13</v>
      </c>
      <c r="AJ23" s="48">
        <v>339782.32</v>
      </c>
      <c r="AK23" s="48">
        <v>544576.02</v>
      </c>
      <c r="AL23" s="48">
        <v>498927.02999999991</v>
      </c>
      <c r="AM23" s="48">
        <v>57044.94999999999</v>
      </c>
      <c r="AN23" s="48">
        <v>320710.5</v>
      </c>
      <c r="AO23" s="48">
        <v>51261.14</v>
      </c>
      <c r="AP23" s="48">
        <v>212472.55000000002</v>
      </c>
      <c r="AQ23" s="48">
        <v>60207.759999999995</v>
      </c>
      <c r="AR23" s="48">
        <v>77891.02</v>
      </c>
      <c r="AS23" s="48">
        <v>342313.5</v>
      </c>
      <c r="AT23" s="48">
        <v>188650.39</v>
      </c>
      <c r="AU23" s="48">
        <v>97045.56</v>
      </c>
      <c r="AV23" s="48">
        <v>344646.19</v>
      </c>
      <c r="AW23" s="48">
        <v>488041.6</v>
      </c>
      <c r="AX23" s="48">
        <v>451483.22</v>
      </c>
      <c r="AY23" s="48">
        <v>562485.79</v>
      </c>
      <c r="AZ23" s="48">
        <v>106212.71</v>
      </c>
      <c r="BA23" s="48">
        <v>268912.51</v>
      </c>
      <c r="BB23" s="48">
        <v>224591.85999999996</v>
      </c>
      <c r="BC23" s="48">
        <v>98299.3</v>
      </c>
      <c r="BD23" s="48">
        <v>98123.91</v>
      </c>
      <c r="BE23" s="48">
        <v>96458.559999999998</v>
      </c>
      <c r="BF23" s="48">
        <v>109400.29000000002</v>
      </c>
      <c r="BG23" s="48">
        <v>121075.63</v>
      </c>
      <c r="BH23" s="48">
        <v>185171.66999999998</v>
      </c>
      <c r="BI23" s="48">
        <v>143118.19</v>
      </c>
      <c r="BJ23" s="48">
        <v>45283.55</v>
      </c>
      <c r="BK23" s="48">
        <v>174886.11</v>
      </c>
      <c r="BL23" s="48">
        <v>1526943.31</v>
      </c>
      <c r="BM23" s="48">
        <v>4608583.8</v>
      </c>
      <c r="BN23" s="48">
        <v>0</v>
      </c>
      <c r="BO23" s="48">
        <v>111337.01999999999</v>
      </c>
      <c r="BP23" s="48">
        <v>520809.60000000003</v>
      </c>
      <c r="BQ23" s="48">
        <v>555557.11</v>
      </c>
      <c r="BR23" s="48">
        <v>23387.19</v>
      </c>
      <c r="BS23" s="48">
        <v>12251</v>
      </c>
      <c r="BT23" s="48">
        <v>0</v>
      </c>
      <c r="BU23" s="48">
        <v>176309.3</v>
      </c>
      <c r="BV23" s="48">
        <v>311648.53999999998</v>
      </c>
      <c r="BW23" s="48">
        <v>242151.44</v>
      </c>
      <c r="BX23" s="48">
        <v>32525.72</v>
      </c>
      <c r="BY23" s="48">
        <v>453908.18</v>
      </c>
      <c r="BZ23" s="48">
        <v>122246.09000000001</v>
      </c>
      <c r="CA23" s="48">
        <v>163954.10999999999</v>
      </c>
      <c r="CB23" s="48">
        <v>16571.82</v>
      </c>
      <c r="CC23" s="48">
        <v>45770.41</v>
      </c>
      <c r="CD23" s="48">
        <v>18378.260000000002</v>
      </c>
      <c r="CE23" s="48">
        <v>457248.03</v>
      </c>
      <c r="CF23" s="48">
        <v>216314</v>
      </c>
      <c r="CG23" s="48">
        <v>634398.18000000005</v>
      </c>
      <c r="CH23" s="48">
        <v>242034.62000000002</v>
      </c>
      <c r="CI23" s="48">
        <v>162278.5</v>
      </c>
      <c r="CJ23" s="48">
        <v>74827</v>
      </c>
      <c r="CK23" s="48">
        <v>202578.19999999998</v>
      </c>
      <c r="CL23" s="48">
        <v>236473.75000000003</v>
      </c>
      <c r="CM23" s="48">
        <v>274777.07</v>
      </c>
      <c r="CN23" s="48">
        <v>3449.9499999999971</v>
      </c>
      <c r="CO23" s="40"/>
      <c r="CP23" s="40"/>
      <c r="CQ23" s="40"/>
      <c r="CR23" s="40"/>
    </row>
    <row r="24" spans="1:96" ht="72.75" x14ac:dyDescent="0.25">
      <c r="A24" s="31">
        <v>705</v>
      </c>
      <c r="B24" s="51" t="s">
        <v>115</v>
      </c>
      <c r="C24" s="48">
        <v>1265917.32</v>
      </c>
      <c r="D24" s="48">
        <v>567633.22</v>
      </c>
      <c r="E24" s="48">
        <v>367318.06</v>
      </c>
      <c r="F24" s="48">
        <v>10579.24</v>
      </c>
      <c r="G24" s="48">
        <v>4158353.65</v>
      </c>
      <c r="H24" s="48">
        <v>88289.98</v>
      </c>
      <c r="I24" s="48">
        <v>0</v>
      </c>
      <c r="J24" s="48">
        <v>190625.34</v>
      </c>
      <c r="K24" s="48">
        <v>33327.370000000003</v>
      </c>
      <c r="L24" s="48">
        <v>22568.89</v>
      </c>
      <c r="M24" s="48">
        <v>691935.52</v>
      </c>
      <c r="N24" s="48">
        <v>41640.86</v>
      </c>
      <c r="O24" s="48">
        <v>7401</v>
      </c>
      <c r="P24" s="48">
        <v>21835.32</v>
      </c>
      <c r="Q24" s="48">
        <v>5325.15</v>
      </c>
      <c r="R24" s="48">
        <v>56681.4</v>
      </c>
      <c r="S24" s="48">
        <v>0</v>
      </c>
      <c r="T24" s="48">
        <v>190671.93</v>
      </c>
      <c r="U24" s="48">
        <v>134507.64000000001</v>
      </c>
      <c r="V24" s="48">
        <v>85405.33</v>
      </c>
      <c r="W24" s="48">
        <v>46335.33</v>
      </c>
      <c r="X24" s="48">
        <v>1800</v>
      </c>
      <c r="Y24" s="48">
        <v>638369.42000000004</v>
      </c>
      <c r="Z24" s="48">
        <v>62934.59</v>
      </c>
      <c r="AA24" s="48">
        <v>436627.92000000004</v>
      </c>
      <c r="AB24" s="48">
        <v>146975.49</v>
      </c>
      <c r="AC24" s="48">
        <v>41660</v>
      </c>
      <c r="AD24" s="48">
        <v>2341.1999999999998</v>
      </c>
      <c r="AE24" s="48">
        <v>1048295.0499999999</v>
      </c>
      <c r="AF24" s="48">
        <v>155446.37</v>
      </c>
      <c r="AG24" s="48">
        <v>348580.33999999997</v>
      </c>
      <c r="AH24" s="48">
        <v>120902.9</v>
      </c>
      <c r="AI24" s="48">
        <v>299706.38</v>
      </c>
      <c r="AJ24" s="48">
        <v>0</v>
      </c>
      <c r="AK24" s="48">
        <v>816</v>
      </c>
      <c r="AL24" s="48">
        <v>152444.94</v>
      </c>
      <c r="AM24" s="48">
        <v>21426.600000000002</v>
      </c>
      <c r="AN24" s="48">
        <v>53624</v>
      </c>
      <c r="AO24" s="48">
        <v>0</v>
      </c>
      <c r="AP24" s="48">
        <v>44898.42</v>
      </c>
      <c r="AQ24" s="48">
        <v>0</v>
      </c>
      <c r="AR24" s="48">
        <v>27847.5</v>
      </c>
      <c r="AS24" s="48">
        <v>115583.57</v>
      </c>
      <c r="AT24" s="48">
        <v>23530.649999999998</v>
      </c>
      <c r="AU24" s="48">
        <v>0</v>
      </c>
      <c r="AV24" s="48">
        <v>0</v>
      </c>
      <c r="AW24" s="48">
        <v>370492.97</v>
      </c>
      <c r="AX24" s="48">
        <v>169375.94</v>
      </c>
      <c r="AY24" s="48">
        <v>158110</v>
      </c>
      <c r="AZ24" s="48">
        <v>65.73</v>
      </c>
      <c r="BA24" s="48">
        <v>59558.59</v>
      </c>
      <c r="BB24" s="48">
        <v>122146.19000000002</v>
      </c>
      <c r="BC24" s="48">
        <v>2253</v>
      </c>
      <c r="BD24" s="48">
        <v>0</v>
      </c>
      <c r="BE24" s="48">
        <v>45056.12</v>
      </c>
      <c r="BF24" s="48">
        <v>6019.8</v>
      </c>
      <c r="BG24" s="48">
        <v>99160.74</v>
      </c>
      <c r="BH24" s="48">
        <v>8037.0099999999984</v>
      </c>
      <c r="BI24" s="48">
        <v>0</v>
      </c>
      <c r="BJ24" s="48">
        <v>1422.49</v>
      </c>
      <c r="BK24" s="48">
        <v>0</v>
      </c>
      <c r="BL24" s="48">
        <v>0</v>
      </c>
      <c r="BM24" s="48">
        <v>1533229.3499999999</v>
      </c>
      <c r="BN24" s="48">
        <v>18180.78</v>
      </c>
      <c r="BO24" s="48">
        <v>0</v>
      </c>
      <c r="BP24" s="48">
        <v>38549.5</v>
      </c>
      <c r="BQ24" s="48">
        <v>325897.43999999994</v>
      </c>
      <c r="BR24" s="48">
        <v>58469.72</v>
      </c>
      <c r="BS24" s="48">
        <v>0</v>
      </c>
      <c r="BT24" s="48">
        <v>0</v>
      </c>
      <c r="BU24" s="48">
        <v>1595.380000000001</v>
      </c>
      <c r="BV24" s="48">
        <v>51654.3</v>
      </c>
      <c r="BW24" s="48">
        <v>0</v>
      </c>
      <c r="BX24" s="48">
        <v>1936.37</v>
      </c>
      <c r="BY24" s="48">
        <v>68977.97</v>
      </c>
      <c r="BZ24" s="48">
        <v>2796</v>
      </c>
      <c r="CA24" s="48">
        <v>36741.18</v>
      </c>
      <c r="CB24" s="48">
        <v>9869.42</v>
      </c>
      <c r="CC24" s="48">
        <v>72392.009999999995</v>
      </c>
      <c r="CD24" s="48">
        <v>0</v>
      </c>
      <c r="CE24" s="48">
        <v>76323.66</v>
      </c>
      <c r="CF24" s="48">
        <v>0</v>
      </c>
      <c r="CG24" s="48">
        <v>201219.27000000002</v>
      </c>
      <c r="CH24" s="48">
        <v>34319.589999999997</v>
      </c>
      <c r="CI24" s="48">
        <v>74567.69</v>
      </c>
      <c r="CJ24" s="48">
        <v>109681.45999999999</v>
      </c>
      <c r="CK24" s="48">
        <v>29961.040000000001</v>
      </c>
      <c r="CL24" s="48">
        <v>68128.83</v>
      </c>
      <c r="CM24" s="48">
        <v>70036.179999999993</v>
      </c>
      <c r="CN24" s="48">
        <v>3571.49</v>
      </c>
      <c r="CO24" s="40"/>
      <c r="CP24" s="40"/>
      <c r="CQ24" s="40"/>
      <c r="CR24" s="40"/>
    </row>
    <row r="25" spans="1:96" ht="36.75" x14ac:dyDescent="0.25">
      <c r="A25" s="31">
        <v>7070</v>
      </c>
      <c r="B25" s="51" t="s">
        <v>116</v>
      </c>
      <c r="C25" s="48">
        <v>0</v>
      </c>
      <c r="D25" s="48">
        <v>0</v>
      </c>
      <c r="E25" s="48">
        <v>18920.47</v>
      </c>
      <c r="F25" s="48">
        <v>55912.49</v>
      </c>
      <c r="G25" s="48">
        <v>323628</v>
      </c>
      <c r="H25" s="48">
        <v>24007.24</v>
      </c>
      <c r="I25" s="48">
        <v>0</v>
      </c>
      <c r="J25" s="48">
        <v>0</v>
      </c>
      <c r="K25" s="48">
        <v>22608.999999999996</v>
      </c>
      <c r="L25" s="48">
        <v>4475.76</v>
      </c>
      <c r="M25" s="48">
        <v>55319.96</v>
      </c>
      <c r="N25" s="48">
        <v>0</v>
      </c>
      <c r="O25" s="48">
        <v>3603.89</v>
      </c>
      <c r="P25" s="48">
        <v>0</v>
      </c>
      <c r="Q25" s="48">
        <v>21456.15</v>
      </c>
      <c r="R25" s="48">
        <v>0</v>
      </c>
      <c r="S25" s="48">
        <v>0</v>
      </c>
      <c r="T25" s="48">
        <v>0</v>
      </c>
      <c r="U25" s="48">
        <v>0</v>
      </c>
      <c r="V25" s="48">
        <v>171604.44</v>
      </c>
      <c r="W25" s="48">
        <v>0</v>
      </c>
      <c r="X25" s="48">
        <v>0</v>
      </c>
      <c r="Y25" s="48">
        <v>0</v>
      </c>
      <c r="Z25" s="48">
        <v>0</v>
      </c>
      <c r="AA25" s="48">
        <v>71652.87</v>
      </c>
      <c r="AB25" s="48">
        <v>0</v>
      </c>
      <c r="AC25" s="48">
        <v>9662.5</v>
      </c>
      <c r="AD25" s="48">
        <v>0</v>
      </c>
      <c r="AE25" s="48">
        <v>72629.5</v>
      </c>
      <c r="AF25" s="48">
        <v>27208.5</v>
      </c>
      <c r="AG25" s="48">
        <v>14349.79</v>
      </c>
      <c r="AH25" s="48">
        <v>13137.04</v>
      </c>
      <c r="AI25" s="48">
        <v>49452.07</v>
      </c>
      <c r="AJ25" s="48">
        <v>0</v>
      </c>
      <c r="AK25" s="48">
        <v>9334.9900000000016</v>
      </c>
      <c r="AL25" s="48">
        <v>53414.44</v>
      </c>
      <c r="AM25" s="48">
        <v>0</v>
      </c>
      <c r="AN25" s="48">
        <v>76043.929999999993</v>
      </c>
      <c r="AO25" s="48">
        <v>7861.11</v>
      </c>
      <c r="AP25" s="48">
        <v>0</v>
      </c>
      <c r="AQ25" s="48">
        <v>0</v>
      </c>
      <c r="AR25" s="48">
        <v>0</v>
      </c>
      <c r="AS25" s="48">
        <v>0</v>
      </c>
      <c r="AT25" s="48">
        <v>954</v>
      </c>
      <c r="AU25" s="48">
        <v>6496.14</v>
      </c>
      <c r="AV25" s="48">
        <v>2003.8</v>
      </c>
      <c r="AW25" s="48">
        <v>0</v>
      </c>
      <c r="AX25" s="48">
        <v>32262.37</v>
      </c>
      <c r="AY25" s="48">
        <v>119398.49</v>
      </c>
      <c r="AZ25" s="48">
        <v>0</v>
      </c>
      <c r="BA25" s="48">
        <v>34336.83</v>
      </c>
      <c r="BB25" s="48">
        <v>0</v>
      </c>
      <c r="BC25" s="48">
        <v>48813.75</v>
      </c>
      <c r="BD25" s="48">
        <v>0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1230.95</v>
      </c>
      <c r="BK25" s="48">
        <v>27680.15</v>
      </c>
      <c r="BL25" s="48">
        <v>18109.990000000002</v>
      </c>
      <c r="BM25" s="48">
        <v>409582.9</v>
      </c>
      <c r="BN25" s="48">
        <v>9573.74</v>
      </c>
      <c r="BO25" s="48">
        <v>0</v>
      </c>
      <c r="BP25" s="48">
        <v>3125.28</v>
      </c>
      <c r="BQ25" s="48">
        <v>5811.65</v>
      </c>
      <c r="BR25" s="48">
        <v>357.18</v>
      </c>
      <c r="BS25" s="48">
        <v>0</v>
      </c>
      <c r="BT25" s="48">
        <v>0</v>
      </c>
      <c r="BU25" s="48">
        <v>0</v>
      </c>
      <c r="BV25" s="48">
        <v>0</v>
      </c>
      <c r="BW25" s="48">
        <v>0</v>
      </c>
      <c r="BX25" s="48">
        <v>0</v>
      </c>
      <c r="BY25" s="48">
        <v>0</v>
      </c>
      <c r="BZ25" s="48">
        <v>627.04</v>
      </c>
      <c r="CA25" s="48">
        <v>45.36</v>
      </c>
      <c r="CB25" s="48">
        <v>0</v>
      </c>
      <c r="CC25" s="48">
        <v>0</v>
      </c>
      <c r="CD25" s="48">
        <v>0</v>
      </c>
      <c r="CE25" s="48">
        <v>0</v>
      </c>
      <c r="CF25" s="48">
        <v>109626.12</v>
      </c>
      <c r="CG25" s="48">
        <v>0</v>
      </c>
      <c r="CH25" s="48">
        <v>0</v>
      </c>
      <c r="CI25" s="48">
        <v>0</v>
      </c>
      <c r="CJ25" s="48">
        <v>108687.81</v>
      </c>
      <c r="CK25" s="48">
        <v>12819.14</v>
      </c>
      <c r="CL25" s="48">
        <v>127512.93</v>
      </c>
      <c r="CM25" s="48">
        <v>4403.78</v>
      </c>
      <c r="CN25" s="48">
        <v>0</v>
      </c>
      <c r="CO25" s="40"/>
      <c r="CP25" s="40"/>
      <c r="CQ25" s="40"/>
      <c r="CR25" s="40"/>
    </row>
    <row r="26" spans="1:96" ht="36.75" x14ac:dyDescent="0.25">
      <c r="A26" s="31">
        <v>7071</v>
      </c>
      <c r="B26" s="51" t="s">
        <v>117</v>
      </c>
      <c r="C26" s="48">
        <v>45368.87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1931</v>
      </c>
      <c r="K26" s="48">
        <v>457</v>
      </c>
      <c r="L26" s="48">
        <v>29806.97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24038.43</v>
      </c>
      <c r="W26" s="48">
        <v>0</v>
      </c>
      <c r="X26" s="48">
        <v>4314.33</v>
      </c>
      <c r="Y26" s="48">
        <v>0</v>
      </c>
      <c r="Z26" s="48">
        <v>0</v>
      </c>
      <c r="AA26" s="48">
        <v>21916.799999999999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610</v>
      </c>
      <c r="AJ26" s="48">
        <v>0</v>
      </c>
      <c r="AK26" s="48">
        <v>1486</v>
      </c>
      <c r="AL26" s="48">
        <v>0</v>
      </c>
      <c r="AM26" s="48">
        <v>0</v>
      </c>
      <c r="AN26" s="48">
        <v>0</v>
      </c>
      <c r="AO26" s="48">
        <v>0</v>
      </c>
      <c r="AP26" s="48">
        <v>19309.73</v>
      </c>
      <c r="AQ26" s="48">
        <v>0</v>
      </c>
      <c r="AR26" s="48">
        <v>0</v>
      </c>
      <c r="AS26" s="48">
        <v>0</v>
      </c>
      <c r="AT26" s="48">
        <v>702.77</v>
      </c>
      <c r="AU26" s="48">
        <v>5020.5</v>
      </c>
      <c r="AV26" s="48">
        <v>0</v>
      </c>
      <c r="AW26" s="48">
        <v>0</v>
      </c>
      <c r="AX26" s="48">
        <v>0</v>
      </c>
      <c r="AY26" s="48">
        <v>20296.439999999999</v>
      </c>
      <c r="AZ26" s="48">
        <v>0</v>
      </c>
      <c r="BA26" s="48">
        <v>973.88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>
        <v>33816.519999999997</v>
      </c>
      <c r="BI26" s="48">
        <v>0</v>
      </c>
      <c r="BJ26" s="48">
        <v>0</v>
      </c>
      <c r="BK26" s="48">
        <v>17332.8</v>
      </c>
      <c r="BL26" s="48">
        <v>0</v>
      </c>
      <c r="BM26" s="48">
        <v>0</v>
      </c>
      <c r="BN26" s="48">
        <v>0</v>
      </c>
      <c r="BO26" s="48">
        <v>0</v>
      </c>
      <c r="BP26" s="48">
        <v>3477.86</v>
      </c>
      <c r="BQ26" s="48">
        <v>0</v>
      </c>
      <c r="BR26" s="48">
        <v>0</v>
      </c>
      <c r="BS26" s="48">
        <v>0</v>
      </c>
      <c r="BT26" s="48">
        <v>0</v>
      </c>
      <c r="BU26" s="48">
        <v>16959.54</v>
      </c>
      <c r="BV26" s="48">
        <v>0</v>
      </c>
      <c r="BW26" s="48">
        <v>0</v>
      </c>
      <c r="BX26" s="48">
        <v>0</v>
      </c>
      <c r="BY26" s="48">
        <v>0</v>
      </c>
      <c r="BZ26" s="48">
        <v>0</v>
      </c>
      <c r="CA26" s="48">
        <v>0</v>
      </c>
      <c r="CB26" s="48">
        <v>0</v>
      </c>
      <c r="CC26" s="48">
        <v>0</v>
      </c>
      <c r="CD26" s="48">
        <v>0</v>
      </c>
      <c r="CE26" s="48">
        <v>0</v>
      </c>
      <c r="CF26" s="48">
        <v>0</v>
      </c>
      <c r="CG26" s="48">
        <v>0</v>
      </c>
      <c r="CH26" s="48">
        <v>0</v>
      </c>
      <c r="CI26" s="48">
        <v>0</v>
      </c>
      <c r="CJ26" s="48">
        <v>0</v>
      </c>
      <c r="CK26" s="48">
        <v>0</v>
      </c>
      <c r="CL26" s="48">
        <v>0</v>
      </c>
      <c r="CM26" s="48">
        <v>3083.29</v>
      </c>
      <c r="CN26" s="48">
        <v>1892.43</v>
      </c>
      <c r="CO26" s="40"/>
      <c r="CP26" s="40"/>
      <c r="CQ26" s="40"/>
      <c r="CR26" s="40"/>
    </row>
    <row r="27" spans="1:96" x14ac:dyDescent="0.25">
      <c r="A27" s="31">
        <v>70790</v>
      </c>
      <c r="B27" s="51" t="s">
        <v>118</v>
      </c>
      <c r="C27" s="48">
        <v>0</v>
      </c>
      <c r="D27" s="48">
        <v>0</v>
      </c>
      <c r="E27" s="48">
        <v>20203.98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10963.88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8400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1484385.1800000002</v>
      </c>
      <c r="BO27" s="48">
        <v>0</v>
      </c>
      <c r="BP27" s="48">
        <v>0</v>
      </c>
      <c r="BQ27" s="48">
        <v>2925.7399999999325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0</v>
      </c>
      <c r="CA27" s="48">
        <v>0</v>
      </c>
      <c r="CB27" s="48">
        <v>0</v>
      </c>
      <c r="CC27" s="48">
        <v>0</v>
      </c>
      <c r="CD27" s="48">
        <v>0</v>
      </c>
      <c r="CE27" s="48">
        <v>0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41340.57</v>
      </c>
      <c r="CL27" s="48">
        <v>0</v>
      </c>
      <c r="CM27" s="48">
        <v>64586.57</v>
      </c>
      <c r="CN27" s="48">
        <v>0</v>
      </c>
      <c r="CO27" s="40"/>
      <c r="CP27" s="40"/>
      <c r="CQ27" s="40"/>
      <c r="CR27" s="40"/>
    </row>
    <row r="28" spans="1:96" ht="48.75" x14ac:dyDescent="0.25">
      <c r="A28" s="31">
        <v>747010</v>
      </c>
      <c r="B28" s="51" t="s">
        <v>99</v>
      </c>
      <c r="C28" s="48">
        <v>175894.6</v>
      </c>
      <c r="D28" s="48">
        <v>90212.77</v>
      </c>
      <c r="E28" s="48">
        <v>5265.51</v>
      </c>
      <c r="F28" s="48">
        <v>956.05</v>
      </c>
      <c r="G28" s="48">
        <v>0</v>
      </c>
      <c r="H28" s="48">
        <v>0</v>
      </c>
      <c r="I28" s="48">
        <v>14055.4</v>
      </c>
      <c r="J28" s="48">
        <v>2741.94</v>
      </c>
      <c r="K28" s="48">
        <v>0</v>
      </c>
      <c r="L28" s="48">
        <v>0</v>
      </c>
      <c r="M28" s="48">
        <v>687</v>
      </c>
      <c r="N28" s="48">
        <v>19857.63</v>
      </c>
      <c r="O28" s="48">
        <v>7883.5</v>
      </c>
      <c r="P28" s="48">
        <v>7104.76</v>
      </c>
      <c r="Q28" s="48">
        <v>0</v>
      </c>
      <c r="R28" s="48">
        <v>682.68</v>
      </c>
      <c r="S28" s="48">
        <v>0</v>
      </c>
      <c r="T28" s="48">
        <v>40103.61</v>
      </c>
      <c r="U28" s="48">
        <v>0</v>
      </c>
      <c r="V28" s="48">
        <v>8669.18</v>
      </c>
      <c r="W28" s="48">
        <v>51908.75</v>
      </c>
      <c r="X28" s="48">
        <v>8138.02</v>
      </c>
      <c r="Y28" s="48">
        <v>34173.120000000003</v>
      </c>
      <c r="Z28" s="48">
        <v>1005.28</v>
      </c>
      <c r="AA28" s="48">
        <v>0</v>
      </c>
      <c r="AB28" s="48">
        <v>111592.91</v>
      </c>
      <c r="AC28" s="48">
        <v>0</v>
      </c>
      <c r="AD28" s="48">
        <v>617.49</v>
      </c>
      <c r="AE28" s="48">
        <v>24497.77</v>
      </c>
      <c r="AF28" s="48">
        <v>0</v>
      </c>
      <c r="AG28" s="48">
        <v>43265.5</v>
      </c>
      <c r="AH28" s="48">
        <v>0</v>
      </c>
      <c r="AI28" s="48">
        <v>1105.79</v>
      </c>
      <c r="AJ28" s="48">
        <v>66086.09</v>
      </c>
      <c r="AK28" s="48">
        <v>13492.81</v>
      </c>
      <c r="AL28" s="48">
        <v>24287.8</v>
      </c>
      <c r="AM28" s="48">
        <v>3074.05</v>
      </c>
      <c r="AN28" s="48">
        <v>5383.8</v>
      </c>
      <c r="AO28" s="48">
        <v>0</v>
      </c>
      <c r="AP28" s="48">
        <v>53068.86</v>
      </c>
      <c r="AQ28" s="48">
        <v>2043.38</v>
      </c>
      <c r="AR28" s="48">
        <v>26412.74</v>
      </c>
      <c r="AS28" s="48">
        <v>0</v>
      </c>
      <c r="AT28" s="48">
        <v>5879.16</v>
      </c>
      <c r="AU28" s="48">
        <v>2404.9499999999998</v>
      </c>
      <c r="AV28" s="48">
        <v>19442.52</v>
      </c>
      <c r="AW28" s="48">
        <v>15406.44</v>
      </c>
      <c r="AX28" s="48">
        <v>0</v>
      </c>
      <c r="AY28" s="48">
        <v>0</v>
      </c>
      <c r="AZ28" s="48">
        <v>8743.7199999999993</v>
      </c>
      <c r="BA28" s="48">
        <v>237.05</v>
      </c>
      <c r="BB28" s="48">
        <v>7832.95</v>
      </c>
      <c r="BC28" s="48">
        <v>16113.09</v>
      </c>
      <c r="BD28" s="48">
        <v>6394.52</v>
      </c>
      <c r="BE28" s="48">
        <v>23663.03</v>
      </c>
      <c r="BF28" s="48">
        <v>6997.05</v>
      </c>
      <c r="BG28" s="48">
        <v>2058.29</v>
      </c>
      <c r="BH28" s="48">
        <v>13305.82</v>
      </c>
      <c r="BI28" s="48">
        <v>7993.48</v>
      </c>
      <c r="BJ28" s="48">
        <v>8405.23</v>
      </c>
      <c r="BK28" s="48">
        <v>0</v>
      </c>
      <c r="BL28" s="48">
        <v>3070.02</v>
      </c>
      <c r="BM28" s="48">
        <v>-92.579999999999984</v>
      </c>
      <c r="BN28" s="48">
        <v>11416.64</v>
      </c>
      <c r="BO28" s="48">
        <v>8437.2999999999993</v>
      </c>
      <c r="BP28" s="48">
        <v>3976.37</v>
      </c>
      <c r="BQ28" s="48">
        <v>11778.65</v>
      </c>
      <c r="BR28" s="48">
        <v>0</v>
      </c>
      <c r="BS28" s="48">
        <v>5379.53</v>
      </c>
      <c r="BT28" s="48">
        <v>36.299999999999997</v>
      </c>
      <c r="BU28" s="48">
        <v>7411.32</v>
      </c>
      <c r="BV28" s="48">
        <v>0</v>
      </c>
      <c r="BW28" s="48">
        <v>0</v>
      </c>
      <c r="BX28" s="48">
        <v>548.24</v>
      </c>
      <c r="BY28" s="48">
        <v>23599.91</v>
      </c>
      <c r="BZ28" s="48">
        <v>27020.899999999998</v>
      </c>
      <c r="CA28" s="48">
        <v>13951.28</v>
      </c>
      <c r="CB28" s="48">
        <v>2713.47</v>
      </c>
      <c r="CC28" s="48">
        <v>0</v>
      </c>
      <c r="CD28" s="48">
        <v>0</v>
      </c>
      <c r="CE28" s="48">
        <v>10967.97</v>
      </c>
      <c r="CF28" s="48">
        <v>0</v>
      </c>
      <c r="CG28" s="48">
        <v>0</v>
      </c>
      <c r="CH28" s="48">
        <v>31182.15</v>
      </c>
      <c r="CI28" s="48">
        <v>1981.9</v>
      </c>
      <c r="CJ28" s="48">
        <v>76483.48</v>
      </c>
      <c r="CK28" s="48">
        <v>12183.94</v>
      </c>
      <c r="CL28" s="48">
        <v>0</v>
      </c>
      <c r="CM28" s="48">
        <v>6120.7</v>
      </c>
      <c r="CN28" s="48">
        <v>4572.83</v>
      </c>
      <c r="CO28" s="40"/>
      <c r="CP28" s="40"/>
      <c r="CQ28" s="40"/>
      <c r="CR28" s="40"/>
    </row>
    <row r="29" spans="1:96" ht="48.75" x14ac:dyDescent="0.25">
      <c r="A29" s="31">
        <v>747011</v>
      </c>
      <c r="B29" s="51" t="s">
        <v>100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10319.560000000001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40</v>
      </c>
      <c r="AL29" s="48">
        <v>0</v>
      </c>
      <c r="AM29" s="48">
        <v>341.54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-12.18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1228.56</v>
      </c>
      <c r="BR29" s="48">
        <v>1248.56</v>
      </c>
      <c r="BS29" s="48">
        <v>0</v>
      </c>
      <c r="BT29" s="48">
        <v>0</v>
      </c>
      <c r="BU29" s="48">
        <v>0</v>
      </c>
      <c r="BV29" s="48">
        <v>0</v>
      </c>
      <c r="BW29" s="48">
        <v>0</v>
      </c>
      <c r="BX29" s="48">
        <v>0</v>
      </c>
      <c r="BY29" s="48">
        <v>0</v>
      </c>
      <c r="BZ29" s="48">
        <v>0</v>
      </c>
      <c r="CA29" s="48">
        <v>0</v>
      </c>
      <c r="CB29" s="48">
        <v>0</v>
      </c>
      <c r="CC29" s="48">
        <v>0</v>
      </c>
      <c r="CD29" s="48">
        <v>0</v>
      </c>
      <c r="CE29" s="48">
        <v>0</v>
      </c>
      <c r="CF29" s="48">
        <v>0</v>
      </c>
      <c r="CG29" s="48">
        <v>0</v>
      </c>
      <c r="CH29" s="48">
        <v>0</v>
      </c>
      <c r="CI29" s="48">
        <v>0</v>
      </c>
      <c r="CJ29" s="48">
        <v>0</v>
      </c>
      <c r="CK29" s="48">
        <v>0</v>
      </c>
      <c r="CL29" s="48">
        <v>0</v>
      </c>
      <c r="CM29" s="48">
        <v>0</v>
      </c>
      <c r="CN29" s="48">
        <v>0</v>
      </c>
      <c r="CO29" s="40"/>
      <c r="CP29" s="40"/>
      <c r="CQ29" s="40"/>
      <c r="CR29" s="40"/>
    </row>
    <row r="30" spans="1:96" ht="48.75" x14ac:dyDescent="0.25">
      <c r="A30" s="31">
        <v>747900</v>
      </c>
      <c r="B30" s="51" t="s">
        <v>101</v>
      </c>
      <c r="C30" s="48">
        <v>42442.96</v>
      </c>
      <c r="D30" s="48">
        <v>16154.78</v>
      </c>
      <c r="E30" s="48">
        <v>17856.8</v>
      </c>
      <c r="F30" s="48">
        <v>0</v>
      </c>
      <c r="G30" s="48">
        <v>351043.74</v>
      </c>
      <c r="H30" s="48">
        <v>6654.74</v>
      </c>
      <c r="I30" s="48">
        <v>11417.31</v>
      </c>
      <c r="J30" s="48">
        <v>9317.86</v>
      </c>
      <c r="K30" s="48">
        <v>3489.41</v>
      </c>
      <c r="L30" s="48">
        <v>1232.1199999999999</v>
      </c>
      <c r="M30" s="48">
        <v>20442.41</v>
      </c>
      <c r="N30" s="48">
        <v>2545.79</v>
      </c>
      <c r="O30" s="48">
        <v>157.5</v>
      </c>
      <c r="P30" s="48">
        <v>1272.32</v>
      </c>
      <c r="Q30" s="48">
        <v>2241.09</v>
      </c>
      <c r="R30" s="48">
        <v>324.11</v>
      </c>
      <c r="S30" s="48">
        <v>2648.83</v>
      </c>
      <c r="T30" s="48">
        <v>5525.08</v>
      </c>
      <c r="U30" s="48">
        <v>4670.4399999999996</v>
      </c>
      <c r="V30" s="48">
        <v>3037.67</v>
      </c>
      <c r="W30" s="48">
        <v>7324.69</v>
      </c>
      <c r="X30" s="48">
        <v>0</v>
      </c>
      <c r="Y30" s="48">
        <v>35353.300000000003</v>
      </c>
      <c r="Z30" s="48">
        <v>410</v>
      </c>
      <c r="AA30" s="48">
        <v>13866.42</v>
      </c>
      <c r="AB30" s="48">
        <v>33910.49</v>
      </c>
      <c r="AC30" s="48">
        <v>227</v>
      </c>
      <c r="AD30" s="48">
        <v>453.5</v>
      </c>
      <c r="AE30" s="48">
        <v>13923.51</v>
      </c>
      <c r="AF30" s="48">
        <v>6760.56</v>
      </c>
      <c r="AG30" s="48">
        <v>3872.72</v>
      </c>
      <c r="AH30" s="48">
        <v>9732.84</v>
      </c>
      <c r="AI30" s="48">
        <v>7080.14</v>
      </c>
      <c r="AJ30" s="48">
        <v>14946.18</v>
      </c>
      <c r="AK30" s="48">
        <v>1884.09</v>
      </c>
      <c r="AL30" s="48">
        <v>6756.24</v>
      </c>
      <c r="AM30" s="48">
        <v>978</v>
      </c>
      <c r="AN30" s="48">
        <v>47136.73</v>
      </c>
      <c r="AO30" s="48">
        <v>496.54</v>
      </c>
      <c r="AP30" s="48">
        <v>665.48</v>
      </c>
      <c r="AQ30" s="48">
        <v>446.98</v>
      </c>
      <c r="AR30" s="48">
        <v>0</v>
      </c>
      <c r="AS30" s="48">
        <v>0</v>
      </c>
      <c r="AT30" s="48">
        <v>1441.88</v>
      </c>
      <c r="AU30" s="48">
        <v>1488.73</v>
      </c>
      <c r="AV30" s="48">
        <v>6332.65</v>
      </c>
      <c r="AW30" s="48">
        <v>1109.0899999999999</v>
      </c>
      <c r="AX30" s="48">
        <v>0</v>
      </c>
      <c r="AY30" s="48">
        <v>35547.160000000003</v>
      </c>
      <c r="AZ30" s="48">
        <v>468.81</v>
      </c>
      <c r="BA30" s="48">
        <v>685.16</v>
      </c>
      <c r="BB30" s="48">
        <v>7139.87</v>
      </c>
      <c r="BC30" s="48">
        <v>70556.790000000008</v>
      </c>
      <c r="BD30" s="48">
        <v>647.59</v>
      </c>
      <c r="BE30" s="48">
        <v>4861.09</v>
      </c>
      <c r="BF30" s="48">
        <v>2971.13</v>
      </c>
      <c r="BG30" s="48">
        <v>0</v>
      </c>
      <c r="BH30" s="48">
        <v>0</v>
      </c>
      <c r="BI30" s="48">
        <v>0</v>
      </c>
      <c r="BJ30" s="48">
        <v>473.57</v>
      </c>
      <c r="BK30" s="48">
        <v>0</v>
      </c>
      <c r="BL30" s="48">
        <v>7510.81</v>
      </c>
      <c r="BM30" s="48">
        <v>-14869.21</v>
      </c>
      <c r="BN30" s="48">
        <v>1583.56</v>
      </c>
      <c r="BO30" s="48">
        <v>454.42</v>
      </c>
      <c r="BP30" s="48">
        <v>1958.85</v>
      </c>
      <c r="BQ30" s="48">
        <v>2044.43</v>
      </c>
      <c r="BR30" s="48">
        <v>853.49</v>
      </c>
      <c r="BS30" s="48">
        <v>9466.5300000000007</v>
      </c>
      <c r="BT30" s="48">
        <v>447.5</v>
      </c>
      <c r="BU30" s="48">
        <v>11652.45</v>
      </c>
      <c r="BV30" s="48">
        <v>421.77</v>
      </c>
      <c r="BW30" s="48">
        <v>15889.38</v>
      </c>
      <c r="BX30" s="48">
        <v>1893.49</v>
      </c>
      <c r="BY30" s="48">
        <v>6595.51</v>
      </c>
      <c r="BZ30" s="48">
        <v>27706.880000000001</v>
      </c>
      <c r="CA30" s="48">
        <v>8057.97</v>
      </c>
      <c r="CB30" s="48">
        <v>1102.1099999999999</v>
      </c>
      <c r="CC30" s="48">
        <v>1234.2</v>
      </c>
      <c r="CD30" s="48">
        <v>0</v>
      </c>
      <c r="CE30" s="48">
        <v>425.29</v>
      </c>
      <c r="CF30" s="48">
        <v>30348.14</v>
      </c>
      <c r="CG30" s="48">
        <v>11976.28</v>
      </c>
      <c r="CH30" s="48">
        <v>472.33</v>
      </c>
      <c r="CI30" s="48">
        <v>4367.67</v>
      </c>
      <c r="CJ30" s="48">
        <v>9115.1299999999992</v>
      </c>
      <c r="CK30" s="48">
        <v>37071.82</v>
      </c>
      <c r="CL30" s="48">
        <v>18449.330000000002</v>
      </c>
      <c r="CM30" s="48">
        <v>4926.88</v>
      </c>
      <c r="CN30" s="48">
        <v>0</v>
      </c>
      <c r="CO30" s="40"/>
      <c r="CP30" s="40"/>
      <c r="CQ30" s="40"/>
      <c r="CR30" s="40"/>
    </row>
    <row r="31" spans="1:96" ht="36.75" x14ac:dyDescent="0.25">
      <c r="A31" s="31">
        <v>747901</v>
      </c>
      <c r="B31" s="51" t="s">
        <v>102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160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130</v>
      </c>
      <c r="BD31" s="48">
        <v>0</v>
      </c>
      <c r="BE31" s="48">
        <v>2675.21</v>
      </c>
      <c r="BF31" s="48">
        <v>88.54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48">
        <v>0</v>
      </c>
      <c r="BY31" s="48">
        <v>0</v>
      </c>
      <c r="BZ31" s="48">
        <v>6</v>
      </c>
      <c r="CA31" s="48">
        <v>0</v>
      </c>
      <c r="CB31" s="48">
        <v>0</v>
      </c>
      <c r="CC31" s="48">
        <v>0</v>
      </c>
      <c r="CD31" s="48">
        <v>0</v>
      </c>
      <c r="CE31" s="48">
        <v>0</v>
      </c>
      <c r="CF31" s="48">
        <v>11698.21</v>
      </c>
      <c r="CG31" s="48">
        <v>0</v>
      </c>
      <c r="CH31" s="48">
        <v>0</v>
      </c>
      <c r="CI31" s="48">
        <v>0</v>
      </c>
      <c r="CJ31" s="48">
        <v>0</v>
      </c>
      <c r="CK31" s="48">
        <v>0</v>
      </c>
      <c r="CL31" s="48">
        <v>0</v>
      </c>
      <c r="CM31" s="48">
        <v>0</v>
      </c>
      <c r="CN31" s="48">
        <v>0</v>
      </c>
      <c r="CO31" s="40"/>
      <c r="CP31" s="40"/>
      <c r="CQ31" s="40"/>
      <c r="CR31" s="40"/>
    </row>
    <row r="34" spans="1:96" ht="15.75" thickBot="1" x14ac:dyDescent="0.3"/>
    <row r="35" spans="1:96" ht="61.5" customHeight="1" thickBot="1" x14ac:dyDescent="0.3">
      <c r="A35" s="235" t="s">
        <v>188</v>
      </c>
      <c r="B35" s="236"/>
    </row>
    <row r="36" spans="1:96" s="115" customFormat="1" ht="36" x14ac:dyDescent="0.25">
      <c r="A36" s="175">
        <v>634</v>
      </c>
      <c r="B36" s="176" t="s">
        <v>181</v>
      </c>
      <c r="C36" s="178">
        <v>72239.280000000028</v>
      </c>
      <c r="D36" s="179">
        <v>0</v>
      </c>
      <c r="E36" s="179">
        <v>14062.29</v>
      </c>
      <c r="F36" s="179">
        <v>415.15999999999985</v>
      </c>
      <c r="G36" s="179">
        <v>-893276.32</v>
      </c>
      <c r="H36" s="179">
        <v>14166.02</v>
      </c>
      <c r="I36" s="179">
        <v>1788.3500000000004</v>
      </c>
      <c r="J36" s="179">
        <v>3841.17</v>
      </c>
      <c r="K36" s="179">
        <v>24579.24</v>
      </c>
      <c r="L36" s="179">
        <v>1265.82</v>
      </c>
      <c r="M36" s="179">
        <v>-111771.30000000002</v>
      </c>
      <c r="N36" s="179">
        <v>178.27</v>
      </c>
      <c r="O36" s="179">
        <v>0</v>
      </c>
      <c r="P36" s="179">
        <v>3928.0399999999995</v>
      </c>
      <c r="Q36" s="179">
        <v>6280.04</v>
      </c>
      <c r="R36" s="179">
        <v>717.07</v>
      </c>
      <c r="S36" s="179">
        <v>24412.3</v>
      </c>
      <c r="T36" s="179">
        <v>0</v>
      </c>
      <c r="U36" s="179">
        <v>8172.5</v>
      </c>
      <c r="V36" s="179">
        <v>0</v>
      </c>
      <c r="W36" s="179">
        <v>31206.63</v>
      </c>
      <c r="X36" s="179">
        <v>0</v>
      </c>
      <c r="Y36" s="179">
        <v>0</v>
      </c>
      <c r="Z36" s="179">
        <v>11238.07</v>
      </c>
      <c r="AA36" s="179">
        <v>11223.92</v>
      </c>
      <c r="AB36" s="179">
        <v>40035.57</v>
      </c>
      <c r="AC36" s="179">
        <v>12474.14</v>
      </c>
      <c r="AD36" s="179">
        <v>1614.01</v>
      </c>
      <c r="AE36" s="179">
        <v>11375.94</v>
      </c>
      <c r="AF36" s="179">
        <v>20048.77</v>
      </c>
      <c r="AG36" s="179">
        <v>19919.760000000002</v>
      </c>
      <c r="AH36" s="179">
        <v>0</v>
      </c>
      <c r="AI36" s="179">
        <v>18174.900000000009</v>
      </c>
      <c r="AJ36" s="179">
        <v>56422.43</v>
      </c>
      <c r="AK36" s="179">
        <v>30126.859999999997</v>
      </c>
      <c r="AL36" s="179">
        <v>19328.41</v>
      </c>
      <c r="AM36" s="179">
        <v>0</v>
      </c>
      <c r="AN36" s="179">
        <v>76830.95</v>
      </c>
      <c r="AO36" s="179">
        <v>1417.15</v>
      </c>
      <c r="AP36" s="179">
        <v>21838.76</v>
      </c>
      <c r="AQ36" s="179">
        <v>0</v>
      </c>
      <c r="AR36" s="179">
        <v>16433.25</v>
      </c>
      <c r="AS36" s="179">
        <v>5209.91</v>
      </c>
      <c r="AT36" s="179">
        <v>10528.34</v>
      </c>
      <c r="AU36" s="179">
        <v>0</v>
      </c>
      <c r="AV36" s="179">
        <v>59.45</v>
      </c>
      <c r="AW36" s="179">
        <v>33889.49</v>
      </c>
      <c r="AX36" s="179">
        <v>8878.86</v>
      </c>
      <c r="AY36" s="179">
        <v>35302.69</v>
      </c>
      <c r="AZ36" s="179">
        <v>5482.17</v>
      </c>
      <c r="BA36" s="179">
        <v>0</v>
      </c>
      <c r="BB36" s="179">
        <v>28926.149999999998</v>
      </c>
      <c r="BC36" s="179">
        <v>82546.350000000006</v>
      </c>
      <c r="BD36" s="179">
        <v>0</v>
      </c>
      <c r="BE36" s="179">
        <v>0</v>
      </c>
      <c r="BF36" s="179">
        <v>0</v>
      </c>
      <c r="BG36" s="179">
        <v>25213.47</v>
      </c>
      <c r="BH36" s="179">
        <v>3747.75</v>
      </c>
      <c r="BI36" s="179">
        <v>-2209.4899999999998</v>
      </c>
      <c r="BJ36" s="179">
        <v>9165.02</v>
      </c>
      <c r="BK36" s="179">
        <v>62255.88</v>
      </c>
      <c r="BL36" s="179">
        <v>-11916.550000000003</v>
      </c>
      <c r="BM36" s="179">
        <v>113231.70999999999</v>
      </c>
      <c r="BN36" s="179">
        <v>32653.41</v>
      </c>
      <c r="BO36" s="179">
        <v>3341.1899999999996</v>
      </c>
      <c r="BP36" s="179">
        <v>4854.68</v>
      </c>
      <c r="BQ36" s="179">
        <v>-9876.8800000000047</v>
      </c>
      <c r="BR36" s="179">
        <v>0</v>
      </c>
      <c r="BS36" s="179">
        <v>25958.53</v>
      </c>
      <c r="BT36" s="179">
        <v>8728.9599999999991</v>
      </c>
      <c r="BU36" s="179">
        <v>5513.36</v>
      </c>
      <c r="BV36" s="179">
        <v>39152.020000000004</v>
      </c>
      <c r="BW36" s="179">
        <v>50000</v>
      </c>
      <c r="BX36" s="179">
        <v>0</v>
      </c>
      <c r="BY36" s="179">
        <v>26631.75</v>
      </c>
      <c r="BZ36" s="179">
        <v>27198.199999999997</v>
      </c>
      <c r="CA36" s="179">
        <v>-2810.37</v>
      </c>
      <c r="CB36" s="179">
        <v>1257.02</v>
      </c>
      <c r="CC36" s="179">
        <v>11609.75</v>
      </c>
      <c r="CD36" s="179">
        <v>-112.42</v>
      </c>
      <c r="CE36" s="179">
        <v>4053.25</v>
      </c>
      <c r="CF36" s="179">
        <v>27323.619999999981</v>
      </c>
      <c r="CG36" s="179">
        <v>-30981.19</v>
      </c>
      <c r="CH36" s="179">
        <v>-5307.18</v>
      </c>
      <c r="CI36" s="179">
        <v>3896.51</v>
      </c>
      <c r="CJ36" s="179">
        <v>30233.249999999996</v>
      </c>
      <c r="CK36" s="179">
        <v>-4802.9700000000012</v>
      </c>
      <c r="CL36" s="179">
        <v>52132.84</v>
      </c>
      <c r="CM36" s="179">
        <v>-7879.3200000000006</v>
      </c>
      <c r="CN36" s="180">
        <v>5688.49</v>
      </c>
      <c r="CO36" s="173"/>
      <c r="CP36" s="173">
        <f>SUM(C36:CN36)</f>
        <v>279475.1500000002</v>
      </c>
      <c r="CQ36" s="175">
        <v>634</v>
      </c>
      <c r="CR36" s="231" t="s">
        <v>181</v>
      </c>
    </row>
    <row r="37" spans="1:96" s="115" customFormat="1" ht="36" x14ac:dyDescent="0.25">
      <c r="A37" s="172">
        <v>642</v>
      </c>
      <c r="B37" s="177" t="s">
        <v>182</v>
      </c>
      <c r="C37" s="181">
        <v>0</v>
      </c>
      <c r="D37" s="174">
        <v>46574.12</v>
      </c>
      <c r="E37" s="174">
        <v>2068.37</v>
      </c>
      <c r="F37" s="174">
        <v>6157.24</v>
      </c>
      <c r="G37" s="174">
        <v>1419371.46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59529.46</v>
      </c>
      <c r="N37" s="174">
        <v>0</v>
      </c>
      <c r="O37" s="174">
        <v>31.32</v>
      </c>
      <c r="P37" s="174">
        <v>0</v>
      </c>
      <c r="Q37" s="174">
        <v>0</v>
      </c>
      <c r="R37" s="174">
        <v>0</v>
      </c>
      <c r="S37" s="174">
        <v>0</v>
      </c>
      <c r="T37" s="174">
        <v>13291.06</v>
      </c>
      <c r="U37" s="174">
        <v>0</v>
      </c>
      <c r="V37" s="174">
        <v>0</v>
      </c>
      <c r="W37" s="174">
        <v>0</v>
      </c>
      <c r="X37" s="174">
        <v>0</v>
      </c>
      <c r="Y37" s="174">
        <v>25088.28</v>
      </c>
      <c r="Z37" s="174">
        <v>0</v>
      </c>
      <c r="AA37" s="174">
        <v>30065.65</v>
      </c>
      <c r="AB37" s="174">
        <v>42950.26</v>
      </c>
      <c r="AC37" s="174">
        <v>0</v>
      </c>
      <c r="AD37" s="174">
        <v>146.38999999999999</v>
      </c>
      <c r="AE37" s="174">
        <v>11068.62</v>
      </c>
      <c r="AF37" s="174">
        <v>17696.060000000001</v>
      </c>
      <c r="AG37" s="174">
        <v>624.88</v>
      </c>
      <c r="AH37" s="174">
        <v>7409.82</v>
      </c>
      <c r="AI37" s="174">
        <v>12058.03</v>
      </c>
      <c r="AJ37" s="174">
        <v>0</v>
      </c>
      <c r="AK37" s="174">
        <v>3923.51</v>
      </c>
      <c r="AL37" s="174">
        <v>0</v>
      </c>
      <c r="AM37" s="174">
        <v>1237.94</v>
      </c>
      <c r="AN37" s="174">
        <v>0</v>
      </c>
      <c r="AO37" s="174">
        <v>0</v>
      </c>
      <c r="AP37" s="174">
        <v>6425.64</v>
      </c>
      <c r="AQ37" s="174">
        <v>0</v>
      </c>
      <c r="AR37" s="174">
        <v>1589.39</v>
      </c>
      <c r="AS37" s="174">
        <v>0</v>
      </c>
      <c r="AT37" s="174">
        <v>0</v>
      </c>
      <c r="AU37" s="174">
        <v>0</v>
      </c>
      <c r="AV37" s="174">
        <v>0</v>
      </c>
      <c r="AW37" s="174">
        <v>2154.96</v>
      </c>
      <c r="AX37" s="174">
        <v>2023.91</v>
      </c>
      <c r="AY37" s="174">
        <v>0</v>
      </c>
      <c r="AZ37" s="174">
        <v>0</v>
      </c>
      <c r="BA37" s="174">
        <v>5627.49</v>
      </c>
      <c r="BB37" s="174">
        <v>4724.83</v>
      </c>
      <c r="BC37" s="174">
        <v>0</v>
      </c>
      <c r="BD37" s="174">
        <v>0</v>
      </c>
      <c r="BE37" s="174">
        <v>1098.6400000000001</v>
      </c>
      <c r="BF37" s="174">
        <v>0</v>
      </c>
      <c r="BG37" s="174">
        <v>0</v>
      </c>
      <c r="BH37" s="174">
        <v>337.82</v>
      </c>
      <c r="BI37" s="174">
        <v>23789.84</v>
      </c>
      <c r="BJ37" s="174">
        <v>226.16</v>
      </c>
      <c r="BK37" s="174">
        <v>0</v>
      </c>
      <c r="BL37" s="174">
        <v>20219.43</v>
      </c>
      <c r="BM37" s="174">
        <v>0</v>
      </c>
      <c r="BN37" s="174">
        <v>0</v>
      </c>
      <c r="BO37" s="174">
        <v>7844.51</v>
      </c>
      <c r="BP37" s="174">
        <v>0</v>
      </c>
      <c r="BQ37" s="174">
        <v>17692.900000000001</v>
      </c>
      <c r="BR37" s="174">
        <v>739.16000000000008</v>
      </c>
      <c r="BS37" s="174">
        <v>19246.64</v>
      </c>
      <c r="BT37" s="174">
        <v>0</v>
      </c>
      <c r="BU37" s="174">
        <v>0</v>
      </c>
      <c r="BV37" s="174">
        <v>4273.88</v>
      </c>
      <c r="BW37" s="174">
        <v>15521.23</v>
      </c>
      <c r="BX37" s="174">
        <v>642.23</v>
      </c>
      <c r="BY37" s="174">
        <v>0</v>
      </c>
      <c r="BZ37" s="174">
        <v>0</v>
      </c>
      <c r="CA37" s="174">
        <v>870.58</v>
      </c>
      <c r="CB37" s="174">
        <v>0</v>
      </c>
      <c r="CC37" s="174">
        <v>0</v>
      </c>
      <c r="CD37" s="174">
        <v>112.42</v>
      </c>
      <c r="CE37" s="174">
        <v>2588.7199999999998</v>
      </c>
      <c r="CF37" s="174">
        <v>142755.42000000001</v>
      </c>
      <c r="CG37" s="174">
        <v>81426.100000000006</v>
      </c>
      <c r="CH37" s="174">
        <v>3610.27</v>
      </c>
      <c r="CI37" s="174">
        <v>0</v>
      </c>
      <c r="CJ37" s="174">
        <v>0</v>
      </c>
      <c r="CK37" s="174">
        <v>98755</v>
      </c>
      <c r="CL37" s="174">
        <v>11013.72</v>
      </c>
      <c r="CM37" s="174">
        <v>0</v>
      </c>
      <c r="CN37" s="182">
        <v>0</v>
      </c>
      <c r="CO37" s="173"/>
      <c r="CP37" s="230">
        <f t="shared" ref="CP37:CP39" si="0">SUM(C37:CN37)</f>
        <v>2174603.3599999994</v>
      </c>
      <c r="CQ37" s="172">
        <v>642</v>
      </c>
      <c r="CR37" s="232" t="s">
        <v>182</v>
      </c>
    </row>
    <row r="38" spans="1:96" s="115" customFormat="1" ht="36" x14ac:dyDescent="0.25">
      <c r="A38" s="172">
        <v>742</v>
      </c>
      <c r="B38" s="177" t="s">
        <v>183</v>
      </c>
      <c r="C38" s="181">
        <v>740.58</v>
      </c>
      <c r="D38" s="174">
        <v>0</v>
      </c>
      <c r="E38" s="174">
        <v>1942.59</v>
      </c>
      <c r="F38" s="174">
        <v>0</v>
      </c>
      <c r="G38" s="174">
        <v>249781.94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4">
        <v>0</v>
      </c>
      <c r="O38" s="174">
        <v>0</v>
      </c>
      <c r="P38" s="174">
        <v>0</v>
      </c>
      <c r="Q38" s="174">
        <v>587.58000000000004</v>
      </c>
      <c r="R38" s="174">
        <v>0</v>
      </c>
      <c r="S38" s="174">
        <v>0</v>
      </c>
      <c r="T38" s="174">
        <v>0</v>
      </c>
      <c r="U38" s="174">
        <v>6996.8600000000006</v>
      </c>
      <c r="V38" s="174">
        <v>0</v>
      </c>
      <c r="W38" s="174">
        <v>0</v>
      </c>
      <c r="X38" s="174">
        <v>0</v>
      </c>
      <c r="Y38" s="174">
        <v>0</v>
      </c>
      <c r="Z38" s="174">
        <v>0</v>
      </c>
      <c r="AA38" s="174">
        <v>0</v>
      </c>
      <c r="AB38" s="174">
        <v>0</v>
      </c>
      <c r="AC38" s="174">
        <v>0</v>
      </c>
      <c r="AD38" s="174">
        <v>0</v>
      </c>
      <c r="AE38" s="174">
        <v>0</v>
      </c>
      <c r="AF38" s="174">
        <v>0</v>
      </c>
      <c r="AG38" s="174">
        <v>0</v>
      </c>
      <c r="AH38" s="174">
        <v>216.11</v>
      </c>
      <c r="AI38" s="174">
        <v>0</v>
      </c>
      <c r="AJ38" s="174">
        <v>0</v>
      </c>
      <c r="AK38" s="174">
        <v>0</v>
      </c>
      <c r="AL38" s="174">
        <v>0</v>
      </c>
      <c r="AM38" s="174">
        <v>0</v>
      </c>
      <c r="AN38" s="174">
        <v>0</v>
      </c>
      <c r="AO38" s="174">
        <v>0</v>
      </c>
      <c r="AP38" s="174">
        <v>0</v>
      </c>
      <c r="AQ38" s="174">
        <v>0</v>
      </c>
      <c r="AR38" s="174">
        <v>0</v>
      </c>
      <c r="AS38" s="174">
        <v>0</v>
      </c>
      <c r="AT38" s="174">
        <v>0</v>
      </c>
      <c r="AU38" s="174">
        <v>0</v>
      </c>
      <c r="AV38" s="174">
        <v>38.049999999999997</v>
      </c>
      <c r="AW38" s="174">
        <v>12872.68</v>
      </c>
      <c r="AX38" s="174">
        <v>0</v>
      </c>
      <c r="AY38" s="174">
        <v>0</v>
      </c>
      <c r="AZ38" s="174">
        <v>0</v>
      </c>
      <c r="BA38" s="174">
        <v>0</v>
      </c>
      <c r="BB38" s="174">
        <v>0</v>
      </c>
      <c r="BC38" s="174">
        <v>1809.13</v>
      </c>
      <c r="BD38" s="174">
        <v>0</v>
      </c>
      <c r="BE38" s="174">
        <v>0</v>
      </c>
      <c r="BF38" s="174">
        <v>0</v>
      </c>
      <c r="BG38" s="174">
        <v>0</v>
      </c>
      <c r="BH38" s="174">
        <v>0</v>
      </c>
      <c r="BI38" s="174">
        <v>0</v>
      </c>
      <c r="BJ38" s="174">
        <v>0</v>
      </c>
      <c r="BK38" s="174">
        <v>0</v>
      </c>
      <c r="BL38" s="174">
        <v>10458.98</v>
      </c>
      <c r="BM38" s="174">
        <v>0</v>
      </c>
      <c r="BN38" s="174">
        <v>0</v>
      </c>
      <c r="BO38" s="174">
        <v>0</v>
      </c>
      <c r="BP38" s="174">
        <v>0</v>
      </c>
      <c r="BQ38" s="174">
        <v>0</v>
      </c>
      <c r="BR38" s="174">
        <v>0</v>
      </c>
      <c r="BS38" s="174">
        <v>0</v>
      </c>
      <c r="BT38" s="174">
        <v>0</v>
      </c>
      <c r="BU38" s="174">
        <v>0</v>
      </c>
      <c r="BV38" s="174">
        <v>0</v>
      </c>
      <c r="BW38" s="174">
        <v>3990.95</v>
      </c>
      <c r="BX38" s="174">
        <v>0</v>
      </c>
      <c r="BY38" s="174">
        <v>0</v>
      </c>
      <c r="BZ38" s="174">
        <v>0</v>
      </c>
      <c r="CA38" s="174">
        <v>122.99</v>
      </c>
      <c r="CB38" s="174">
        <v>0</v>
      </c>
      <c r="CC38" s="174">
        <v>53144.92</v>
      </c>
      <c r="CD38" s="174">
        <v>0</v>
      </c>
      <c r="CE38" s="174">
        <v>852.04</v>
      </c>
      <c r="CF38" s="174">
        <v>0</v>
      </c>
      <c r="CG38" s="174">
        <v>0</v>
      </c>
      <c r="CH38" s="174">
        <v>0</v>
      </c>
      <c r="CI38" s="174">
        <v>0</v>
      </c>
      <c r="CJ38" s="174">
        <v>0</v>
      </c>
      <c r="CK38" s="174">
        <v>0</v>
      </c>
      <c r="CL38" s="174">
        <v>1338.73</v>
      </c>
      <c r="CM38" s="174">
        <v>0</v>
      </c>
      <c r="CN38" s="182">
        <v>10018.950000000001</v>
      </c>
      <c r="CO38" s="173"/>
      <c r="CP38" s="173">
        <f t="shared" si="0"/>
        <v>354913.0799999999</v>
      </c>
      <c r="CQ38" s="172">
        <v>742</v>
      </c>
      <c r="CR38" s="232" t="s">
        <v>183</v>
      </c>
    </row>
    <row r="39" spans="1:96" ht="15.75" thickBot="1" x14ac:dyDescent="0.3">
      <c r="A39" s="237" t="s">
        <v>189</v>
      </c>
      <c r="B39" s="238"/>
      <c r="C39" s="183">
        <f>SUM(C36:C38)</f>
        <v>72979.86000000003</v>
      </c>
      <c r="D39" s="184">
        <f t="shared" ref="D39:BO39" si="1">SUM(D36:D38)</f>
        <v>46574.12</v>
      </c>
      <c r="E39" s="184">
        <f t="shared" si="1"/>
        <v>18073.25</v>
      </c>
      <c r="F39" s="184">
        <f t="shared" si="1"/>
        <v>6572.4</v>
      </c>
      <c r="G39" s="184">
        <f t="shared" si="1"/>
        <v>775877.08000000007</v>
      </c>
      <c r="H39" s="184">
        <f t="shared" si="1"/>
        <v>14166.02</v>
      </c>
      <c r="I39" s="184">
        <f t="shared" si="1"/>
        <v>1788.3500000000004</v>
      </c>
      <c r="J39" s="184">
        <f t="shared" si="1"/>
        <v>3841.17</v>
      </c>
      <c r="K39" s="184">
        <f t="shared" si="1"/>
        <v>24579.24</v>
      </c>
      <c r="L39" s="184">
        <f t="shared" si="1"/>
        <v>1265.82</v>
      </c>
      <c r="M39" s="184">
        <f t="shared" si="1"/>
        <v>-52241.840000000018</v>
      </c>
      <c r="N39" s="184">
        <f t="shared" si="1"/>
        <v>178.27</v>
      </c>
      <c r="O39" s="184">
        <f t="shared" si="1"/>
        <v>31.32</v>
      </c>
      <c r="P39" s="184">
        <f t="shared" si="1"/>
        <v>3928.0399999999995</v>
      </c>
      <c r="Q39" s="184">
        <f t="shared" si="1"/>
        <v>6867.62</v>
      </c>
      <c r="R39" s="184">
        <f t="shared" si="1"/>
        <v>717.07</v>
      </c>
      <c r="S39" s="184">
        <f t="shared" si="1"/>
        <v>24412.3</v>
      </c>
      <c r="T39" s="184">
        <f t="shared" si="1"/>
        <v>13291.06</v>
      </c>
      <c r="U39" s="184">
        <f t="shared" si="1"/>
        <v>15169.36</v>
      </c>
      <c r="V39" s="184">
        <f t="shared" si="1"/>
        <v>0</v>
      </c>
      <c r="W39" s="184">
        <f t="shared" si="1"/>
        <v>31206.63</v>
      </c>
      <c r="X39" s="184">
        <f t="shared" si="1"/>
        <v>0</v>
      </c>
      <c r="Y39" s="184">
        <f t="shared" si="1"/>
        <v>25088.28</v>
      </c>
      <c r="Z39" s="184">
        <f t="shared" si="1"/>
        <v>11238.07</v>
      </c>
      <c r="AA39" s="184">
        <f t="shared" si="1"/>
        <v>41289.57</v>
      </c>
      <c r="AB39" s="184">
        <f t="shared" si="1"/>
        <v>82985.83</v>
      </c>
      <c r="AC39" s="184">
        <f t="shared" si="1"/>
        <v>12474.14</v>
      </c>
      <c r="AD39" s="184">
        <f t="shared" si="1"/>
        <v>1760.4</v>
      </c>
      <c r="AE39" s="184">
        <f t="shared" si="1"/>
        <v>22444.560000000001</v>
      </c>
      <c r="AF39" s="184">
        <f t="shared" si="1"/>
        <v>37744.83</v>
      </c>
      <c r="AG39" s="184">
        <f t="shared" si="1"/>
        <v>20544.640000000003</v>
      </c>
      <c r="AH39" s="184">
        <f t="shared" si="1"/>
        <v>7625.9299999999994</v>
      </c>
      <c r="AI39" s="184">
        <f t="shared" si="1"/>
        <v>30232.930000000008</v>
      </c>
      <c r="AJ39" s="184">
        <f t="shared" si="1"/>
        <v>56422.43</v>
      </c>
      <c r="AK39" s="184">
        <f t="shared" si="1"/>
        <v>34050.369999999995</v>
      </c>
      <c r="AL39" s="184">
        <f t="shared" si="1"/>
        <v>19328.41</v>
      </c>
      <c r="AM39" s="184">
        <f t="shared" si="1"/>
        <v>1237.94</v>
      </c>
      <c r="AN39" s="184">
        <f t="shared" si="1"/>
        <v>76830.95</v>
      </c>
      <c r="AO39" s="184">
        <f t="shared" si="1"/>
        <v>1417.15</v>
      </c>
      <c r="AP39" s="184">
        <f t="shared" si="1"/>
        <v>28264.399999999998</v>
      </c>
      <c r="AQ39" s="184">
        <f t="shared" si="1"/>
        <v>0</v>
      </c>
      <c r="AR39" s="184">
        <f t="shared" si="1"/>
        <v>18022.64</v>
      </c>
      <c r="AS39" s="184">
        <f t="shared" si="1"/>
        <v>5209.91</v>
      </c>
      <c r="AT39" s="184">
        <f t="shared" si="1"/>
        <v>10528.34</v>
      </c>
      <c r="AU39" s="184">
        <f t="shared" si="1"/>
        <v>0</v>
      </c>
      <c r="AV39" s="184">
        <f t="shared" si="1"/>
        <v>97.5</v>
      </c>
      <c r="AW39" s="184">
        <f t="shared" si="1"/>
        <v>48917.13</v>
      </c>
      <c r="AX39" s="184">
        <f t="shared" si="1"/>
        <v>10902.77</v>
      </c>
      <c r="AY39" s="184">
        <f t="shared" si="1"/>
        <v>35302.69</v>
      </c>
      <c r="AZ39" s="184">
        <f t="shared" si="1"/>
        <v>5482.17</v>
      </c>
      <c r="BA39" s="184">
        <f t="shared" si="1"/>
        <v>5627.49</v>
      </c>
      <c r="BB39" s="184">
        <f t="shared" si="1"/>
        <v>33650.979999999996</v>
      </c>
      <c r="BC39" s="184">
        <f t="shared" si="1"/>
        <v>84355.48000000001</v>
      </c>
      <c r="BD39" s="184">
        <f t="shared" si="1"/>
        <v>0</v>
      </c>
      <c r="BE39" s="184">
        <f t="shared" si="1"/>
        <v>1098.6400000000001</v>
      </c>
      <c r="BF39" s="184">
        <f t="shared" si="1"/>
        <v>0</v>
      </c>
      <c r="BG39" s="184">
        <f t="shared" si="1"/>
        <v>25213.47</v>
      </c>
      <c r="BH39" s="184">
        <f t="shared" si="1"/>
        <v>4085.57</v>
      </c>
      <c r="BI39" s="184">
        <f t="shared" si="1"/>
        <v>21580.35</v>
      </c>
      <c r="BJ39" s="184">
        <f t="shared" si="1"/>
        <v>9391.18</v>
      </c>
      <c r="BK39" s="184">
        <f t="shared" si="1"/>
        <v>62255.88</v>
      </c>
      <c r="BL39" s="184">
        <f t="shared" si="1"/>
        <v>18761.859999999997</v>
      </c>
      <c r="BM39" s="184">
        <f t="shared" si="1"/>
        <v>113231.70999999999</v>
      </c>
      <c r="BN39" s="184">
        <f t="shared" si="1"/>
        <v>32653.41</v>
      </c>
      <c r="BO39" s="184">
        <f t="shared" si="1"/>
        <v>11185.7</v>
      </c>
      <c r="BP39" s="184">
        <f t="shared" ref="BP39:CN39" si="2">SUM(BP36:BP38)</f>
        <v>4854.68</v>
      </c>
      <c r="BQ39" s="184">
        <f t="shared" si="2"/>
        <v>7816.0199999999968</v>
      </c>
      <c r="BR39" s="184">
        <f t="shared" si="2"/>
        <v>739.16000000000008</v>
      </c>
      <c r="BS39" s="184">
        <f t="shared" si="2"/>
        <v>45205.17</v>
      </c>
      <c r="BT39" s="184">
        <f t="shared" si="2"/>
        <v>8728.9599999999991</v>
      </c>
      <c r="BU39" s="184">
        <f t="shared" si="2"/>
        <v>5513.36</v>
      </c>
      <c r="BV39" s="184">
        <f t="shared" si="2"/>
        <v>43425.9</v>
      </c>
      <c r="BW39" s="184">
        <f t="shared" si="2"/>
        <v>69512.179999999993</v>
      </c>
      <c r="BX39" s="184">
        <f t="shared" si="2"/>
        <v>642.23</v>
      </c>
      <c r="BY39" s="184">
        <f t="shared" si="2"/>
        <v>26631.75</v>
      </c>
      <c r="BZ39" s="184">
        <f t="shared" si="2"/>
        <v>27198.199999999997</v>
      </c>
      <c r="CA39" s="184">
        <f t="shared" si="2"/>
        <v>-1816.8</v>
      </c>
      <c r="CB39" s="184">
        <f t="shared" si="2"/>
        <v>1257.02</v>
      </c>
      <c r="CC39" s="184">
        <f t="shared" si="2"/>
        <v>64754.67</v>
      </c>
      <c r="CD39" s="184">
        <f t="shared" si="2"/>
        <v>0</v>
      </c>
      <c r="CE39" s="184">
        <f t="shared" si="2"/>
        <v>7494.0099999999993</v>
      </c>
      <c r="CF39" s="184">
        <f t="shared" si="2"/>
        <v>170079.03999999998</v>
      </c>
      <c r="CG39" s="184">
        <f t="shared" si="2"/>
        <v>50444.91</v>
      </c>
      <c r="CH39" s="184">
        <f t="shared" si="2"/>
        <v>-1696.9100000000003</v>
      </c>
      <c r="CI39" s="184">
        <f t="shared" si="2"/>
        <v>3896.51</v>
      </c>
      <c r="CJ39" s="184">
        <f t="shared" si="2"/>
        <v>30233.249999999996</v>
      </c>
      <c r="CK39" s="184">
        <f t="shared" si="2"/>
        <v>93952.03</v>
      </c>
      <c r="CL39" s="184">
        <f t="shared" si="2"/>
        <v>64485.29</v>
      </c>
      <c r="CM39" s="184">
        <f t="shared" si="2"/>
        <v>-7879.3200000000006</v>
      </c>
      <c r="CN39" s="185">
        <f t="shared" si="2"/>
        <v>15707.44</v>
      </c>
      <c r="CP39" s="173">
        <f t="shared" si="0"/>
        <v>2808991.5899999985</v>
      </c>
      <c r="CQ39" s="237" t="s">
        <v>189</v>
      </c>
      <c r="CR39" s="239"/>
    </row>
  </sheetData>
  <mergeCells count="8">
    <mergeCell ref="A3:B3"/>
    <mergeCell ref="A35:B35"/>
    <mergeCell ref="A39:B39"/>
    <mergeCell ref="CQ39:CR39"/>
    <mergeCell ref="A5:B5"/>
    <mergeCell ref="A7:B7"/>
    <mergeCell ref="A9:B9"/>
    <mergeCell ref="A13:B13"/>
  </mergeCells>
  <pageMargins left="0.51181102362204722" right="0.51181102362204722" top="0.74803149606299213" bottom="0.74803149606299213" header="0.31496062992125984" footer="0.31496062992125984"/>
  <pageSetup paperSize="9" scale="68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S60"/>
  <sheetViews>
    <sheetView workbookViewId="0">
      <selection activeCell="L15" sqref="L15"/>
    </sheetView>
  </sheetViews>
  <sheetFormatPr defaultRowHeight="15" x14ac:dyDescent="0.25"/>
  <cols>
    <col min="2" max="2" width="38.85546875" customWidth="1"/>
    <col min="3" max="3" width="13.5703125" bestFit="1" customWidth="1"/>
    <col min="4" max="6" width="12.42578125" bestFit="1" customWidth="1"/>
    <col min="7" max="7" width="13.5703125" bestFit="1" customWidth="1"/>
    <col min="8" max="8" width="12.42578125" bestFit="1" customWidth="1"/>
    <col min="9" max="9" width="13.5703125" bestFit="1" customWidth="1"/>
    <col min="10" max="12" width="12.42578125" bestFit="1" customWidth="1"/>
    <col min="13" max="13" width="13.5703125" bestFit="1" customWidth="1"/>
    <col min="14" max="18" width="12.42578125" bestFit="1" customWidth="1"/>
    <col min="19" max="19" width="13.5703125" bestFit="1" customWidth="1"/>
    <col min="20" max="24" width="12.42578125" bestFit="1" customWidth="1"/>
    <col min="25" max="25" width="13.5703125" bestFit="1" customWidth="1"/>
    <col min="26" max="30" width="12.42578125" bestFit="1" customWidth="1"/>
    <col min="31" max="31" width="13.5703125" bestFit="1" customWidth="1"/>
    <col min="32" max="32" width="12.42578125" bestFit="1" customWidth="1"/>
    <col min="33" max="33" width="13.5703125" bestFit="1" customWidth="1"/>
    <col min="34" max="34" width="12.42578125" bestFit="1" customWidth="1"/>
    <col min="35" max="35" width="13.5703125" bestFit="1" customWidth="1"/>
    <col min="36" max="36" width="12.42578125" bestFit="1" customWidth="1"/>
    <col min="37" max="38" width="13.5703125" bestFit="1" customWidth="1"/>
    <col min="39" max="48" width="12.42578125" bestFit="1" customWidth="1"/>
    <col min="49" max="49" width="13.5703125" bestFit="1" customWidth="1"/>
    <col min="50" max="50" width="12.42578125" bestFit="1" customWidth="1"/>
    <col min="51" max="51" width="13.5703125" bestFit="1" customWidth="1"/>
    <col min="52" max="52" width="12.42578125" bestFit="1" customWidth="1"/>
    <col min="53" max="53" width="13.5703125" bestFit="1" customWidth="1"/>
    <col min="54" max="59" width="12.42578125" bestFit="1" customWidth="1"/>
    <col min="60" max="60" width="13.5703125" bestFit="1" customWidth="1"/>
    <col min="61" max="63" width="12.42578125" bestFit="1" customWidth="1"/>
    <col min="64" max="64" width="13.5703125" bestFit="1" customWidth="1"/>
    <col min="65" max="65" width="12.42578125" bestFit="1" customWidth="1"/>
    <col min="66" max="67" width="13.5703125" bestFit="1" customWidth="1"/>
    <col min="68" max="69" width="12.42578125" bestFit="1" customWidth="1"/>
    <col min="70" max="70" width="13.5703125" bestFit="1" customWidth="1"/>
    <col min="71" max="83" width="12.42578125" bestFit="1" customWidth="1"/>
    <col min="84" max="84" width="10.85546875" bestFit="1" customWidth="1"/>
    <col min="85" max="85" width="13.5703125" bestFit="1" customWidth="1"/>
    <col min="86" max="86" width="12.42578125" bestFit="1" customWidth="1"/>
    <col min="87" max="87" width="13.5703125" bestFit="1" customWidth="1"/>
    <col min="88" max="89" width="12.42578125" bestFit="1" customWidth="1"/>
    <col min="90" max="90" width="13.5703125" bestFit="1" customWidth="1"/>
    <col min="91" max="94" width="12.42578125" bestFit="1" customWidth="1"/>
    <col min="96" max="96" width="12.7109375" customWidth="1"/>
    <col min="98" max="98" width="35.5703125" customWidth="1"/>
  </cols>
  <sheetData>
    <row r="1" spans="2:94" ht="15.75" thickBot="1" x14ac:dyDescent="0.3"/>
    <row r="2" spans="2:94" x14ac:dyDescent="0.25">
      <c r="B2" s="71" t="s">
        <v>120</v>
      </c>
      <c r="C2" s="72">
        <v>1010</v>
      </c>
      <c r="D2" s="72">
        <v>1065</v>
      </c>
      <c r="E2" s="72">
        <v>1110</v>
      </c>
      <c r="F2" s="72">
        <v>1120</v>
      </c>
      <c r="G2" s="72">
        <v>1140</v>
      </c>
      <c r="H2" s="72">
        <v>1150</v>
      </c>
      <c r="I2" s="72">
        <v>1155</v>
      </c>
      <c r="J2" s="72">
        <v>1160</v>
      </c>
      <c r="K2" s="72">
        <v>1170</v>
      </c>
      <c r="L2" s="72">
        <v>1200</v>
      </c>
      <c r="M2" s="72">
        <v>1210</v>
      </c>
      <c r="N2" s="72">
        <v>1230</v>
      </c>
      <c r="O2" s="72">
        <v>1235</v>
      </c>
      <c r="P2" s="72">
        <v>1250</v>
      </c>
      <c r="Q2" s="72">
        <v>1256</v>
      </c>
      <c r="R2" s="72">
        <v>1260</v>
      </c>
      <c r="S2" s="72">
        <v>1290</v>
      </c>
      <c r="T2" s="72">
        <v>1295</v>
      </c>
      <c r="U2" s="72">
        <v>1300</v>
      </c>
      <c r="V2" s="72">
        <v>1310</v>
      </c>
      <c r="W2" s="72">
        <v>1320</v>
      </c>
      <c r="X2" s="72">
        <v>2010</v>
      </c>
      <c r="Y2" s="72">
        <v>2228</v>
      </c>
      <c r="Z2" s="72">
        <v>2250</v>
      </c>
      <c r="AA2" s="72">
        <v>2290</v>
      </c>
      <c r="AB2" s="72">
        <v>2350</v>
      </c>
      <c r="AC2" s="72">
        <v>2351</v>
      </c>
      <c r="AD2" s="72">
        <v>2360</v>
      </c>
      <c r="AE2" s="72">
        <v>2420</v>
      </c>
      <c r="AF2" s="72">
        <v>2455</v>
      </c>
      <c r="AG2" s="72">
        <v>2600</v>
      </c>
      <c r="AH2" s="72">
        <v>2610</v>
      </c>
      <c r="AI2" s="72">
        <v>2630</v>
      </c>
      <c r="AJ2" s="72">
        <v>3060</v>
      </c>
      <c r="AK2" s="72">
        <v>3070</v>
      </c>
      <c r="AL2" s="72">
        <v>3100</v>
      </c>
      <c r="AM2" s="72">
        <v>3120</v>
      </c>
      <c r="AN2" s="72">
        <v>3140</v>
      </c>
      <c r="AO2" s="72">
        <v>3150</v>
      </c>
      <c r="AP2" s="72">
        <v>3200</v>
      </c>
      <c r="AQ2" s="72">
        <v>3210</v>
      </c>
      <c r="AR2" s="72">
        <v>3220</v>
      </c>
      <c r="AS2" s="72">
        <v>3230</v>
      </c>
      <c r="AT2" s="72">
        <v>3240</v>
      </c>
      <c r="AU2" s="72">
        <v>3250</v>
      </c>
      <c r="AV2" s="72">
        <v>3280</v>
      </c>
      <c r="AW2" s="72">
        <v>3315</v>
      </c>
      <c r="AX2" s="72">
        <v>3320</v>
      </c>
      <c r="AY2" s="72">
        <v>3330</v>
      </c>
      <c r="AZ2" s="72">
        <v>3380</v>
      </c>
      <c r="BA2" s="72">
        <v>3390</v>
      </c>
      <c r="BB2" s="72">
        <v>3410</v>
      </c>
      <c r="BC2" s="72">
        <v>3421</v>
      </c>
      <c r="BD2" s="72">
        <v>3431</v>
      </c>
      <c r="BE2" s="72">
        <v>3440</v>
      </c>
      <c r="BF2" s="72">
        <v>4010</v>
      </c>
      <c r="BG2" s="72">
        <v>4015</v>
      </c>
      <c r="BH2" s="72">
        <v>4040</v>
      </c>
      <c r="BI2" s="72">
        <v>4070</v>
      </c>
      <c r="BJ2" s="72">
        <v>4080</v>
      </c>
      <c r="BK2" s="72">
        <v>4090</v>
      </c>
      <c r="BL2" s="72">
        <v>4110</v>
      </c>
      <c r="BM2" s="72">
        <v>4140</v>
      </c>
      <c r="BN2" s="72">
        <v>4150</v>
      </c>
      <c r="BO2" s="72">
        <v>4160</v>
      </c>
      <c r="BP2" s="72">
        <v>4180</v>
      </c>
      <c r="BQ2" s="72">
        <v>4190</v>
      </c>
      <c r="BR2" s="72">
        <v>4200</v>
      </c>
      <c r="BS2" s="72">
        <v>4220</v>
      </c>
      <c r="BT2" s="72">
        <v>4230</v>
      </c>
      <c r="BU2" s="72">
        <v>4240</v>
      </c>
      <c r="BV2" s="72">
        <v>4260</v>
      </c>
      <c r="BW2" s="72">
        <v>4270</v>
      </c>
      <c r="BX2" s="72">
        <v>4280</v>
      </c>
      <c r="BY2" s="72">
        <v>4290</v>
      </c>
      <c r="BZ2" s="72">
        <v>4300</v>
      </c>
      <c r="CA2" s="72">
        <v>4310</v>
      </c>
      <c r="CB2" s="72">
        <v>4320</v>
      </c>
      <c r="CC2" s="72">
        <v>4340</v>
      </c>
      <c r="CD2" s="72">
        <v>4350</v>
      </c>
      <c r="CE2" s="72">
        <v>4360</v>
      </c>
      <c r="CF2" s="72">
        <v>4370</v>
      </c>
      <c r="CG2" s="72">
        <v>7000</v>
      </c>
      <c r="CH2" s="72">
        <v>7015</v>
      </c>
      <c r="CI2" s="72">
        <v>7030</v>
      </c>
      <c r="CJ2" s="72">
        <v>7050</v>
      </c>
      <c r="CK2" s="72">
        <v>7055</v>
      </c>
      <c r="CL2" s="72">
        <v>7064</v>
      </c>
      <c r="CM2" s="72">
        <v>7070</v>
      </c>
      <c r="CN2" s="72">
        <v>7090</v>
      </c>
      <c r="CO2" s="72">
        <v>7110</v>
      </c>
      <c r="CP2" s="73">
        <v>9920</v>
      </c>
    </row>
    <row r="3" spans="2:94" x14ac:dyDescent="0.25">
      <c r="B3" s="61" t="s">
        <v>121</v>
      </c>
      <c r="C3" s="57">
        <v>0</v>
      </c>
      <c r="D3" s="57">
        <v>129954.75</v>
      </c>
      <c r="E3" s="57">
        <v>33169.43</v>
      </c>
      <c r="F3" s="57">
        <v>11939.51</v>
      </c>
      <c r="G3" s="57">
        <v>1130922.27</v>
      </c>
      <c r="H3" s="57">
        <v>18163.740000000002</v>
      </c>
      <c r="I3" s="57">
        <v>18495.41</v>
      </c>
      <c r="J3" s="57">
        <v>1488.06</v>
      </c>
      <c r="K3" s="57">
        <v>34899.339999999997</v>
      </c>
      <c r="L3" s="57">
        <v>22549.33</v>
      </c>
      <c r="M3" s="57">
        <v>25315.14</v>
      </c>
      <c r="N3" s="57">
        <v>15069.11</v>
      </c>
      <c r="O3" s="57">
        <v>7548.72</v>
      </c>
      <c r="P3" s="57">
        <v>8680.5300000000007</v>
      </c>
      <c r="Q3" s="57">
        <v>23454.62</v>
      </c>
      <c r="R3" s="57">
        <v>13123.25</v>
      </c>
      <c r="S3" s="57">
        <v>41374.58</v>
      </c>
      <c r="T3" s="57">
        <v>172768.73</v>
      </c>
      <c r="U3" s="57">
        <v>68394.22</v>
      </c>
      <c r="V3" s="57">
        <v>31533.25</v>
      </c>
      <c r="W3" s="57">
        <v>10934.35</v>
      </c>
      <c r="X3" s="57">
        <v>44965.91</v>
      </c>
      <c r="Y3" s="57">
        <v>135079.24</v>
      </c>
      <c r="Z3" s="57">
        <v>28147.4</v>
      </c>
      <c r="AA3" s="57">
        <v>145108.07</v>
      </c>
      <c r="AB3" s="57">
        <v>77747.06</v>
      </c>
      <c r="AC3" s="57">
        <v>36843.870000000003</v>
      </c>
      <c r="AD3" s="57">
        <v>13057.32</v>
      </c>
      <c r="AE3" s="57">
        <v>63650.93</v>
      </c>
      <c r="AF3" s="57">
        <v>42228.15</v>
      </c>
      <c r="AG3" s="57">
        <v>16384.7</v>
      </c>
      <c r="AH3" s="57">
        <v>35776.21</v>
      </c>
      <c r="AI3" s="57">
        <v>53035.35</v>
      </c>
      <c r="AJ3" s="57">
        <v>61436.68</v>
      </c>
      <c r="AK3" s="57">
        <v>75789.919999999998</v>
      </c>
      <c r="AL3" s="57">
        <v>43460.2</v>
      </c>
      <c r="AM3" s="57">
        <v>17226.240000000002</v>
      </c>
      <c r="AN3" s="57">
        <v>9513.11</v>
      </c>
      <c r="AO3" s="57">
        <v>8936.73</v>
      </c>
      <c r="AP3" s="57">
        <v>45819.97</v>
      </c>
      <c r="AQ3" s="57">
        <v>15213.5</v>
      </c>
      <c r="AR3" s="57">
        <v>13112.68</v>
      </c>
      <c r="AS3" s="57">
        <v>12806.45</v>
      </c>
      <c r="AT3" s="57">
        <v>18701.77</v>
      </c>
      <c r="AU3" s="57">
        <v>31939.41</v>
      </c>
      <c r="AV3" s="57">
        <v>43273.31</v>
      </c>
      <c r="AW3" s="57">
        <v>29234.27</v>
      </c>
      <c r="AX3" s="57">
        <v>46818.22</v>
      </c>
      <c r="AY3" s="57">
        <v>337737.89</v>
      </c>
      <c r="AZ3" s="57">
        <v>45802.97</v>
      </c>
      <c r="BA3" s="57">
        <v>24413.99</v>
      </c>
      <c r="BB3" s="57">
        <v>36135.46</v>
      </c>
      <c r="BC3" s="57">
        <v>26981.360000000001</v>
      </c>
      <c r="BD3" s="57">
        <v>9573.5300000000007</v>
      </c>
      <c r="BE3" s="57">
        <v>2216.7399999999998</v>
      </c>
      <c r="BF3" s="57">
        <v>22656.21</v>
      </c>
      <c r="BG3" s="57">
        <v>41693.06</v>
      </c>
      <c r="BH3" s="57">
        <v>53275.199999999997</v>
      </c>
      <c r="BI3" s="57">
        <v>59903.88</v>
      </c>
      <c r="BJ3" s="57">
        <v>8388.9599999999991</v>
      </c>
      <c r="BK3" s="57">
        <v>47458.7</v>
      </c>
      <c r="BL3" s="57">
        <v>148417.88</v>
      </c>
      <c r="BM3" s="57">
        <v>41087.65</v>
      </c>
      <c r="BN3" s="57">
        <v>122030.14</v>
      </c>
      <c r="BO3" s="57">
        <v>61340.47</v>
      </c>
      <c r="BP3" s="57">
        <v>6480.22</v>
      </c>
      <c r="BQ3" s="57">
        <v>75709.94</v>
      </c>
      <c r="BR3" s="57">
        <v>47118.47</v>
      </c>
      <c r="BS3" s="57">
        <v>33931.83</v>
      </c>
      <c r="BT3" s="57">
        <v>10239.790000000001</v>
      </c>
      <c r="BU3" s="57">
        <v>27599.63</v>
      </c>
      <c r="BV3" s="57">
        <v>3855.27</v>
      </c>
      <c r="BW3" s="57">
        <v>27074.11</v>
      </c>
      <c r="BX3" s="57">
        <v>85255.77</v>
      </c>
      <c r="BY3" s="57">
        <v>22930.92</v>
      </c>
      <c r="BZ3" s="57">
        <v>24746.560000000001</v>
      </c>
      <c r="CA3" s="57">
        <v>17197.3</v>
      </c>
      <c r="CB3" s="57">
        <v>2466.44</v>
      </c>
      <c r="CC3" s="57">
        <v>15253.88</v>
      </c>
      <c r="CD3" s="57">
        <v>7339.08</v>
      </c>
      <c r="CE3" s="57">
        <v>16671.39</v>
      </c>
      <c r="CF3" s="57">
        <v>9752.84</v>
      </c>
      <c r="CG3" s="57">
        <v>104489.51</v>
      </c>
      <c r="CH3" s="57">
        <v>64940.19</v>
      </c>
      <c r="CI3" s="57">
        <v>226622.12</v>
      </c>
      <c r="CJ3" s="57">
        <v>9538.15</v>
      </c>
      <c r="CK3" s="57">
        <v>91413.82</v>
      </c>
      <c r="CL3" s="57">
        <v>99993.13</v>
      </c>
      <c r="CM3" s="57">
        <v>37319.75</v>
      </c>
      <c r="CN3" s="57">
        <v>25590.85</v>
      </c>
      <c r="CO3" s="57">
        <v>4086.88</v>
      </c>
      <c r="CP3" s="62">
        <v>13043.31</v>
      </c>
    </row>
    <row r="4" spans="2:94" x14ac:dyDescent="0.25">
      <c r="B4" s="61" t="s">
        <v>122</v>
      </c>
      <c r="C4" s="57">
        <v>0</v>
      </c>
      <c r="D4" s="57">
        <v>11968.99</v>
      </c>
      <c r="E4" s="57">
        <v>8317.91</v>
      </c>
      <c r="F4" s="57">
        <v>0</v>
      </c>
      <c r="G4" s="57">
        <v>935283.71</v>
      </c>
      <c r="H4" s="57">
        <v>0</v>
      </c>
      <c r="I4" s="57">
        <v>50830.47</v>
      </c>
      <c r="J4" s="57">
        <v>0</v>
      </c>
      <c r="K4" s="57">
        <v>243.66</v>
      </c>
      <c r="L4" s="57">
        <v>1033.1300000000001</v>
      </c>
      <c r="M4" s="57">
        <v>19192.04</v>
      </c>
      <c r="N4" s="57">
        <v>598.64</v>
      </c>
      <c r="O4" s="57">
        <v>775.95</v>
      </c>
      <c r="P4" s="57">
        <v>0</v>
      </c>
      <c r="Q4" s="57">
        <v>14023.8</v>
      </c>
      <c r="R4" s="57">
        <v>0</v>
      </c>
      <c r="S4" s="57">
        <v>0</v>
      </c>
      <c r="T4" s="57">
        <v>-60920.59</v>
      </c>
      <c r="U4" s="57">
        <v>11345.24</v>
      </c>
      <c r="V4" s="57">
        <v>0</v>
      </c>
      <c r="W4" s="57">
        <v>10002.33</v>
      </c>
      <c r="X4" s="57">
        <v>21940.49</v>
      </c>
      <c r="Y4" s="57">
        <v>0</v>
      </c>
      <c r="Z4" s="57">
        <v>3542.62</v>
      </c>
      <c r="AA4" s="57">
        <v>19593.39</v>
      </c>
      <c r="AB4" s="57">
        <v>21189.61</v>
      </c>
      <c r="AC4" s="57">
        <v>1140.27</v>
      </c>
      <c r="AD4" s="57">
        <v>3241.49</v>
      </c>
      <c r="AE4" s="57">
        <v>2612.3200000000002</v>
      </c>
      <c r="AF4" s="57">
        <v>3390.82</v>
      </c>
      <c r="AG4" s="57">
        <v>4525.21</v>
      </c>
      <c r="AH4" s="57">
        <v>1231.0999999999999</v>
      </c>
      <c r="AI4" s="57">
        <v>19795.34</v>
      </c>
      <c r="AJ4" s="57">
        <v>0</v>
      </c>
      <c r="AK4" s="57">
        <v>4238.01</v>
      </c>
      <c r="AL4" s="57">
        <v>0</v>
      </c>
      <c r="AM4" s="57">
        <v>0</v>
      </c>
      <c r="AN4" s="57">
        <v>0</v>
      </c>
      <c r="AO4" s="57">
        <v>0</v>
      </c>
      <c r="AP4" s="57">
        <v>46379.41</v>
      </c>
      <c r="AQ4" s="57">
        <v>0</v>
      </c>
      <c r="AR4" s="57">
        <v>0</v>
      </c>
      <c r="AS4" s="57">
        <v>4714.91</v>
      </c>
      <c r="AT4" s="57">
        <v>0</v>
      </c>
      <c r="AU4" s="57">
        <v>0</v>
      </c>
      <c r="AV4" s="57">
        <v>10291.549999999999</v>
      </c>
      <c r="AW4" s="57">
        <v>0</v>
      </c>
      <c r="AX4" s="57">
        <v>0</v>
      </c>
      <c r="AY4" s="57">
        <v>243728.23</v>
      </c>
      <c r="AZ4" s="57">
        <v>0</v>
      </c>
      <c r="BA4" s="57">
        <v>0</v>
      </c>
      <c r="BB4" s="57">
        <v>17987.14</v>
      </c>
      <c r="BC4" s="57">
        <v>12861.54</v>
      </c>
      <c r="BD4" s="57">
        <v>0</v>
      </c>
      <c r="BE4" s="57">
        <v>0</v>
      </c>
      <c r="BF4" s="57">
        <v>3884.54</v>
      </c>
      <c r="BG4" s="57">
        <v>11754.35</v>
      </c>
      <c r="BH4" s="57">
        <v>0</v>
      </c>
      <c r="BI4" s="57">
        <v>83957.35</v>
      </c>
      <c r="BJ4" s="57">
        <v>1575.94</v>
      </c>
      <c r="BK4" s="57">
        <v>15157.07</v>
      </c>
      <c r="BL4" s="57">
        <v>41856.57</v>
      </c>
      <c r="BM4" s="57">
        <v>3397.36</v>
      </c>
      <c r="BN4" s="57">
        <v>71768.41</v>
      </c>
      <c r="BO4" s="57">
        <v>0</v>
      </c>
      <c r="BP4" s="57">
        <v>49393.58</v>
      </c>
      <c r="BQ4" s="57">
        <v>5108.8100000000004</v>
      </c>
      <c r="BR4" s="57">
        <v>7874.31</v>
      </c>
      <c r="BS4" s="57">
        <v>7640.99</v>
      </c>
      <c r="BT4" s="57">
        <v>0</v>
      </c>
      <c r="BU4" s="57">
        <v>23383.37</v>
      </c>
      <c r="BV4" s="57">
        <v>0</v>
      </c>
      <c r="BW4" s="57">
        <v>18693.71</v>
      </c>
      <c r="BX4" s="57">
        <v>0</v>
      </c>
      <c r="BY4" s="57">
        <v>28187.65</v>
      </c>
      <c r="BZ4" s="57">
        <v>25919.040000000001</v>
      </c>
      <c r="CA4" s="57">
        <v>0</v>
      </c>
      <c r="CB4" s="57">
        <v>2685.5</v>
      </c>
      <c r="CC4" s="57">
        <v>20029.22</v>
      </c>
      <c r="CD4" s="57">
        <v>0</v>
      </c>
      <c r="CE4" s="57">
        <v>1385.11</v>
      </c>
      <c r="CF4" s="57">
        <v>0</v>
      </c>
      <c r="CG4" s="57">
        <v>51703.96</v>
      </c>
      <c r="CH4" s="57">
        <v>0</v>
      </c>
      <c r="CI4" s="57">
        <v>0</v>
      </c>
      <c r="CJ4" s="57">
        <v>12150.17</v>
      </c>
      <c r="CK4" s="57">
        <v>0</v>
      </c>
      <c r="CL4" s="57">
        <v>53798.22</v>
      </c>
      <c r="CM4" s="57">
        <v>25001.41</v>
      </c>
      <c r="CN4" s="57">
        <v>27684.92</v>
      </c>
      <c r="CO4" s="57">
        <v>0</v>
      </c>
      <c r="CP4" s="62">
        <v>2842.37</v>
      </c>
    </row>
    <row r="5" spans="2:94" x14ac:dyDescent="0.25">
      <c r="B5" s="61" t="s">
        <v>123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0</v>
      </c>
      <c r="V5" s="57">
        <v>0</v>
      </c>
      <c r="W5" s="57">
        <v>0</v>
      </c>
      <c r="X5" s="57">
        <v>2200.7800000000002</v>
      </c>
      <c r="Y5" s="57">
        <v>0</v>
      </c>
      <c r="Z5" s="57">
        <v>0</v>
      </c>
      <c r="AA5" s="57">
        <v>0</v>
      </c>
      <c r="AB5" s="57">
        <v>0</v>
      </c>
      <c r="AC5" s="57">
        <v>0</v>
      </c>
      <c r="AD5" s="57">
        <v>0</v>
      </c>
      <c r="AE5" s="57">
        <v>0</v>
      </c>
      <c r="AF5" s="57">
        <v>0</v>
      </c>
      <c r="AG5" s="57">
        <v>0</v>
      </c>
      <c r="AH5" s="57">
        <v>0</v>
      </c>
      <c r="AI5" s="57">
        <v>0</v>
      </c>
      <c r="AJ5" s="57">
        <v>0</v>
      </c>
      <c r="AK5" s="57">
        <v>0</v>
      </c>
      <c r="AL5" s="57">
        <v>0</v>
      </c>
      <c r="AM5" s="57">
        <v>0</v>
      </c>
      <c r="AN5" s="57">
        <v>0</v>
      </c>
      <c r="AO5" s="57">
        <v>0</v>
      </c>
      <c r="AP5" s="57">
        <v>0.6</v>
      </c>
      <c r="AQ5" s="57">
        <v>0</v>
      </c>
      <c r="AR5" s="57">
        <v>0</v>
      </c>
      <c r="AS5" s="57">
        <v>0</v>
      </c>
      <c r="AT5" s="57">
        <v>0</v>
      </c>
      <c r="AU5" s="57">
        <v>0</v>
      </c>
      <c r="AV5" s="57">
        <v>0</v>
      </c>
      <c r="AW5" s="57">
        <v>0</v>
      </c>
      <c r="AX5" s="57">
        <v>0</v>
      </c>
      <c r="AY5" s="57">
        <v>0</v>
      </c>
      <c r="AZ5" s="57">
        <v>0</v>
      </c>
      <c r="BA5" s="57">
        <v>0</v>
      </c>
      <c r="BB5" s="57">
        <v>0</v>
      </c>
      <c r="BC5" s="57">
        <v>0</v>
      </c>
      <c r="BD5" s="57">
        <v>0</v>
      </c>
      <c r="BE5" s="57">
        <v>0</v>
      </c>
      <c r="BF5" s="57">
        <v>0</v>
      </c>
      <c r="BG5" s="57">
        <v>0</v>
      </c>
      <c r="BH5" s="57">
        <v>0</v>
      </c>
      <c r="BI5" s="57">
        <v>0</v>
      </c>
      <c r="BJ5" s="57">
        <v>0</v>
      </c>
      <c r="BK5" s="57">
        <v>0</v>
      </c>
      <c r="BL5" s="57">
        <v>0</v>
      </c>
      <c r="BM5" s="57">
        <v>0</v>
      </c>
      <c r="BN5" s="57">
        <v>0</v>
      </c>
      <c r="BO5" s="57">
        <v>0</v>
      </c>
      <c r="BP5" s="57">
        <v>0</v>
      </c>
      <c r="BQ5" s="57">
        <v>0</v>
      </c>
      <c r="BR5" s="57">
        <v>0</v>
      </c>
      <c r="BS5" s="57">
        <v>0</v>
      </c>
      <c r="BT5" s="57">
        <v>0</v>
      </c>
      <c r="BU5" s="57">
        <v>0</v>
      </c>
      <c r="BV5" s="57">
        <v>0</v>
      </c>
      <c r="BW5" s="57">
        <v>0</v>
      </c>
      <c r="BX5" s="57">
        <v>0</v>
      </c>
      <c r="BY5" s="57">
        <v>0</v>
      </c>
      <c r="BZ5" s="57">
        <v>36.200000000000003</v>
      </c>
      <c r="CA5" s="57">
        <v>0</v>
      </c>
      <c r="CB5" s="57">
        <v>0</v>
      </c>
      <c r="CC5" s="57">
        <v>0</v>
      </c>
      <c r="CD5" s="57">
        <v>0</v>
      </c>
      <c r="CE5" s="57">
        <v>0</v>
      </c>
      <c r="CF5" s="57">
        <v>0</v>
      </c>
      <c r="CG5" s="57">
        <v>0</v>
      </c>
      <c r="CH5" s="57">
        <v>0</v>
      </c>
      <c r="CI5" s="57">
        <v>0</v>
      </c>
      <c r="CJ5" s="57">
        <v>0</v>
      </c>
      <c r="CK5" s="57">
        <v>0</v>
      </c>
      <c r="CL5" s="57">
        <v>0</v>
      </c>
      <c r="CM5" s="57">
        <v>0</v>
      </c>
      <c r="CN5" s="57">
        <v>0</v>
      </c>
      <c r="CO5" s="57">
        <v>0</v>
      </c>
      <c r="CP5" s="62">
        <v>0</v>
      </c>
    </row>
    <row r="6" spans="2:94" x14ac:dyDescent="0.25">
      <c r="B6" s="63" t="s">
        <v>124</v>
      </c>
      <c r="C6" s="58">
        <v>0</v>
      </c>
      <c r="D6" s="58">
        <v>0</v>
      </c>
      <c r="E6" s="58">
        <v>33461.449999999997</v>
      </c>
      <c r="F6" s="58">
        <v>0</v>
      </c>
      <c r="G6" s="58">
        <v>0</v>
      </c>
      <c r="H6" s="58">
        <v>14555.69</v>
      </c>
      <c r="I6" s="58">
        <v>0</v>
      </c>
      <c r="J6" s="58">
        <v>7484.15</v>
      </c>
      <c r="K6" s="58">
        <v>0</v>
      </c>
      <c r="L6" s="58">
        <v>10065.799999999999</v>
      </c>
      <c r="M6" s="58">
        <v>8304.17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-206.54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2427.5100000000002</v>
      </c>
      <c r="AA6" s="58">
        <v>27753.35</v>
      </c>
      <c r="AB6" s="58">
        <v>192995.97</v>
      </c>
      <c r="AC6" s="58">
        <v>4339.29</v>
      </c>
      <c r="AD6" s="58">
        <v>0</v>
      </c>
      <c r="AE6" s="58">
        <v>158286.84</v>
      </c>
      <c r="AF6" s="58">
        <v>10599.87</v>
      </c>
      <c r="AG6" s="58">
        <v>0</v>
      </c>
      <c r="AH6" s="58">
        <v>0</v>
      </c>
      <c r="AI6" s="58">
        <v>0</v>
      </c>
      <c r="AJ6" s="58">
        <v>0</v>
      </c>
      <c r="AK6" s="58">
        <v>0</v>
      </c>
      <c r="AL6" s="58">
        <v>0</v>
      </c>
      <c r="AM6" s="58">
        <v>10346.48</v>
      </c>
      <c r="AN6" s="58">
        <v>0</v>
      </c>
      <c r="AO6" s="58">
        <v>0</v>
      </c>
      <c r="AP6" s="58">
        <v>0</v>
      </c>
      <c r="AQ6" s="58">
        <v>0</v>
      </c>
      <c r="AR6" s="58">
        <v>11513.68</v>
      </c>
      <c r="AS6" s="58">
        <v>19880.21</v>
      </c>
      <c r="AT6" s="58">
        <v>0</v>
      </c>
      <c r="AU6" s="58">
        <v>0</v>
      </c>
      <c r="AV6" s="58">
        <v>0</v>
      </c>
      <c r="AW6" s="58">
        <v>203083.06</v>
      </c>
      <c r="AX6" s="58">
        <v>0</v>
      </c>
      <c r="AY6" s="58">
        <v>962.5</v>
      </c>
      <c r="AZ6" s="58">
        <v>0</v>
      </c>
      <c r="BA6" s="58">
        <v>0</v>
      </c>
      <c r="BB6" s="58">
        <v>6092.4</v>
      </c>
      <c r="BC6" s="58">
        <v>0</v>
      </c>
      <c r="BD6" s="58">
        <v>0</v>
      </c>
      <c r="BE6" s="58">
        <v>170.6</v>
      </c>
      <c r="BF6" s="58">
        <v>0</v>
      </c>
      <c r="BG6" s="58">
        <v>25501.72</v>
      </c>
      <c r="BH6" s="58">
        <v>0</v>
      </c>
      <c r="BI6" s="58">
        <v>0</v>
      </c>
      <c r="BJ6" s="58">
        <v>1159.0999999999999</v>
      </c>
      <c r="BK6" s="58">
        <v>44144.13</v>
      </c>
      <c r="BL6" s="58">
        <v>165512.56</v>
      </c>
      <c r="BM6" s="58">
        <v>116306.48</v>
      </c>
      <c r="BN6" s="58">
        <v>0</v>
      </c>
      <c r="BO6" s="58">
        <v>0</v>
      </c>
      <c r="BP6" s="58">
        <v>0</v>
      </c>
      <c r="BQ6" s="58">
        <v>0</v>
      </c>
      <c r="BR6" s="58">
        <v>0</v>
      </c>
      <c r="BS6" s="58">
        <v>20825.060000000001</v>
      </c>
      <c r="BT6" s="58">
        <v>0</v>
      </c>
      <c r="BU6" s="58">
        <v>0</v>
      </c>
      <c r="BV6" s="58">
        <v>0</v>
      </c>
      <c r="BW6" s="58">
        <v>1223.6400000000001</v>
      </c>
      <c r="BX6" s="58">
        <v>0</v>
      </c>
      <c r="BY6" s="58">
        <v>14217.81</v>
      </c>
      <c r="BZ6" s="58">
        <v>342.14</v>
      </c>
      <c r="CA6" s="58">
        <v>5015.58</v>
      </c>
      <c r="CB6" s="58">
        <v>0</v>
      </c>
      <c r="CC6" s="58">
        <v>25255.87</v>
      </c>
      <c r="CD6" s="58">
        <v>0</v>
      </c>
      <c r="CE6" s="58">
        <v>4780.7</v>
      </c>
      <c r="CF6" s="58">
        <v>0</v>
      </c>
      <c r="CG6" s="58">
        <v>5756.57</v>
      </c>
      <c r="CH6" s="58">
        <v>0</v>
      </c>
      <c r="CI6" s="58">
        <v>0</v>
      </c>
      <c r="CJ6" s="58">
        <v>0</v>
      </c>
      <c r="CK6" s="58">
        <v>0</v>
      </c>
      <c r="CL6" s="58">
        <v>6184.71</v>
      </c>
      <c r="CM6" s="58">
        <v>11607.76</v>
      </c>
      <c r="CN6" s="58">
        <v>317.7</v>
      </c>
      <c r="CO6" s="58">
        <v>0</v>
      </c>
      <c r="CP6" s="64">
        <v>0</v>
      </c>
    </row>
    <row r="7" spans="2:94" x14ac:dyDescent="0.25">
      <c r="B7" s="61" t="s">
        <v>125</v>
      </c>
      <c r="C7" s="57">
        <v>0</v>
      </c>
      <c r="D7" s="57">
        <v>0</v>
      </c>
      <c r="E7" s="57">
        <v>1204.94</v>
      </c>
      <c r="F7" s="57">
        <v>0</v>
      </c>
      <c r="G7" s="57">
        <v>64535.41</v>
      </c>
      <c r="H7" s="57">
        <v>1320.77</v>
      </c>
      <c r="I7" s="57">
        <v>0</v>
      </c>
      <c r="J7" s="57">
        <v>4661.83</v>
      </c>
      <c r="K7" s="57">
        <v>0</v>
      </c>
      <c r="L7" s="57">
        <v>3899.11</v>
      </c>
      <c r="M7" s="57">
        <v>25917.41</v>
      </c>
      <c r="N7" s="57">
        <v>0</v>
      </c>
      <c r="O7" s="57">
        <v>0</v>
      </c>
      <c r="P7" s="57">
        <v>0</v>
      </c>
      <c r="Q7" s="57">
        <v>9795.19</v>
      </c>
      <c r="R7" s="57">
        <v>0</v>
      </c>
      <c r="S7" s="57">
        <v>0</v>
      </c>
      <c r="T7" s="57">
        <v>7495.24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1071</v>
      </c>
      <c r="AA7" s="57">
        <v>7297.76</v>
      </c>
      <c r="AB7" s="57">
        <v>0</v>
      </c>
      <c r="AC7" s="57">
        <v>27781.21</v>
      </c>
      <c r="AD7" s="57">
        <v>0</v>
      </c>
      <c r="AE7" s="57">
        <v>4077.23</v>
      </c>
      <c r="AF7" s="57">
        <v>7154.04</v>
      </c>
      <c r="AG7" s="57">
        <v>0</v>
      </c>
      <c r="AH7" s="57">
        <v>0</v>
      </c>
      <c r="AI7" s="57">
        <v>0</v>
      </c>
      <c r="AJ7" s="57">
        <v>0</v>
      </c>
      <c r="AK7" s="57">
        <v>1517.55</v>
      </c>
      <c r="AL7" s="57">
        <v>8463.91</v>
      </c>
      <c r="AM7" s="57">
        <v>0</v>
      </c>
      <c r="AN7" s="57">
        <v>50913.87</v>
      </c>
      <c r="AO7" s="57">
        <v>0</v>
      </c>
      <c r="AP7" s="57">
        <v>15273.97</v>
      </c>
      <c r="AQ7" s="57">
        <v>0</v>
      </c>
      <c r="AR7" s="57">
        <v>7584.2</v>
      </c>
      <c r="AS7" s="57">
        <v>0</v>
      </c>
      <c r="AT7" s="57">
        <v>0</v>
      </c>
      <c r="AU7" s="57">
        <v>0</v>
      </c>
      <c r="AV7" s="57">
        <v>0</v>
      </c>
      <c r="AW7" s="57">
        <v>0</v>
      </c>
      <c r="AX7" s="57">
        <v>23138.81</v>
      </c>
      <c r="AY7" s="57">
        <v>7221.36</v>
      </c>
      <c r="AZ7" s="57">
        <v>0</v>
      </c>
      <c r="BA7" s="57">
        <v>25238.27</v>
      </c>
      <c r="BB7" s="57">
        <v>0</v>
      </c>
      <c r="BC7" s="57">
        <v>3728.84</v>
      </c>
      <c r="BD7" s="57">
        <v>0</v>
      </c>
      <c r="BE7" s="57">
        <v>1406.36</v>
      </c>
      <c r="BF7" s="57">
        <v>0</v>
      </c>
      <c r="BG7" s="57">
        <v>0</v>
      </c>
      <c r="BH7" s="57">
        <v>0</v>
      </c>
      <c r="BI7" s="57">
        <v>0</v>
      </c>
      <c r="BJ7" s="57">
        <v>62.54</v>
      </c>
      <c r="BK7" s="57">
        <v>5407.7</v>
      </c>
      <c r="BL7" s="57">
        <v>18412.490000000002</v>
      </c>
      <c r="BM7" s="57">
        <v>12623.42</v>
      </c>
      <c r="BN7" s="57">
        <v>86834.07</v>
      </c>
      <c r="BO7" s="57">
        <v>0</v>
      </c>
      <c r="BP7" s="57">
        <v>40238.76</v>
      </c>
      <c r="BQ7" s="57">
        <v>0</v>
      </c>
      <c r="BR7" s="57">
        <v>0</v>
      </c>
      <c r="BS7" s="57">
        <v>1629.39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3172.34</v>
      </c>
      <c r="BZ7" s="57">
        <v>0</v>
      </c>
      <c r="CA7" s="57">
        <v>0</v>
      </c>
      <c r="CB7" s="57">
        <v>41046.61</v>
      </c>
      <c r="CC7" s="57">
        <v>994.77</v>
      </c>
      <c r="CD7" s="57">
        <v>928.27</v>
      </c>
      <c r="CE7" s="57">
        <v>0</v>
      </c>
      <c r="CF7" s="57">
        <v>0</v>
      </c>
      <c r="CG7" s="57">
        <v>34044.53</v>
      </c>
      <c r="CH7" s="57">
        <v>22820.62</v>
      </c>
      <c r="CI7" s="57">
        <v>0</v>
      </c>
      <c r="CJ7" s="57">
        <v>0</v>
      </c>
      <c r="CK7" s="57">
        <v>0</v>
      </c>
      <c r="CL7" s="57">
        <v>9821.7099999999991</v>
      </c>
      <c r="CM7" s="57">
        <v>12405.04</v>
      </c>
      <c r="CN7" s="57">
        <v>33972.31</v>
      </c>
      <c r="CO7" s="57">
        <v>2686.39</v>
      </c>
      <c r="CP7" s="62">
        <v>0</v>
      </c>
    </row>
    <row r="8" spans="2:94" x14ac:dyDescent="0.25">
      <c r="B8" s="61" t="s">
        <v>126</v>
      </c>
      <c r="C8" s="57">
        <v>405464.85</v>
      </c>
      <c r="D8" s="57">
        <v>64126.37</v>
      </c>
      <c r="E8" s="57">
        <v>19381.72</v>
      </c>
      <c r="F8" s="57">
        <v>16681.259999999998</v>
      </c>
      <c r="G8" s="57">
        <v>1597626.73</v>
      </c>
      <c r="H8" s="57">
        <v>11115.97</v>
      </c>
      <c r="I8" s="57">
        <v>0</v>
      </c>
      <c r="J8" s="57">
        <v>4893.3900000000003</v>
      </c>
      <c r="K8" s="57">
        <v>112286.96</v>
      </c>
      <c r="L8" s="57">
        <v>0</v>
      </c>
      <c r="M8" s="57">
        <v>256312.01</v>
      </c>
      <c r="N8" s="57">
        <v>0</v>
      </c>
      <c r="O8" s="57">
        <v>41570.839999999997</v>
      </c>
      <c r="P8" s="57">
        <v>37470.629999999997</v>
      </c>
      <c r="Q8" s="57">
        <v>10401.69</v>
      </c>
      <c r="R8" s="57">
        <v>0</v>
      </c>
      <c r="S8" s="57">
        <v>8031.96</v>
      </c>
      <c r="T8" s="57">
        <v>0</v>
      </c>
      <c r="U8" s="57">
        <v>0</v>
      </c>
      <c r="V8" s="57">
        <v>2333.16</v>
      </c>
      <c r="W8" s="57">
        <v>4954.29</v>
      </c>
      <c r="X8" s="57">
        <v>13043.1</v>
      </c>
      <c r="Y8" s="57">
        <v>75910.92</v>
      </c>
      <c r="Z8" s="57">
        <v>6255.4</v>
      </c>
      <c r="AA8" s="57">
        <v>0</v>
      </c>
      <c r="AB8" s="57">
        <v>0</v>
      </c>
      <c r="AC8" s="57">
        <v>0</v>
      </c>
      <c r="AD8" s="57">
        <v>4356.24</v>
      </c>
      <c r="AE8" s="57">
        <v>17919.61</v>
      </c>
      <c r="AF8" s="57">
        <v>22282.560000000001</v>
      </c>
      <c r="AG8" s="57">
        <v>129838.06</v>
      </c>
      <c r="AH8" s="57">
        <v>6720.72</v>
      </c>
      <c r="AI8" s="57">
        <v>0</v>
      </c>
      <c r="AJ8" s="57">
        <v>31981.11</v>
      </c>
      <c r="AK8" s="57">
        <v>26337.9</v>
      </c>
      <c r="AL8" s="57">
        <v>206888.04</v>
      </c>
      <c r="AM8" s="57">
        <v>6940</v>
      </c>
      <c r="AN8" s="57">
        <v>42054.27</v>
      </c>
      <c r="AO8" s="57">
        <v>8235.08</v>
      </c>
      <c r="AP8" s="57">
        <v>67688.210000000006</v>
      </c>
      <c r="AQ8" s="57">
        <v>5652.32</v>
      </c>
      <c r="AR8" s="57">
        <v>35546.25</v>
      </c>
      <c r="AS8" s="57">
        <v>23421.439999999999</v>
      </c>
      <c r="AT8" s="57">
        <v>4325.22</v>
      </c>
      <c r="AU8" s="57">
        <v>1170.29</v>
      </c>
      <c r="AV8" s="57">
        <v>49682.67</v>
      </c>
      <c r="AW8" s="57">
        <v>78783.31</v>
      </c>
      <c r="AX8" s="57">
        <v>47239.41</v>
      </c>
      <c r="AY8" s="57">
        <v>464073.21</v>
      </c>
      <c r="AZ8" s="57">
        <v>20890.04</v>
      </c>
      <c r="BA8" s="57">
        <v>26712.9</v>
      </c>
      <c r="BB8" s="57">
        <v>16260.69</v>
      </c>
      <c r="BC8" s="57">
        <v>22671.35</v>
      </c>
      <c r="BD8" s="57">
        <v>11241.1</v>
      </c>
      <c r="BE8" s="57">
        <v>0</v>
      </c>
      <c r="BF8" s="57">
        <v>0</v>
      </c>
      <c r="BG8" s="57">
        <v>0</v>
      </c>
      <c r="BH8" s="57">
        <v>22900.11</v>
      </c>
      <c r="BI8" s="57">
        <v>0</v>
      </c>
      <c r="BJ8" s="57">
        <v>41314.67</v>
      </c>
      <c r="BK8" s="57">
        <v>60698.39</v>
      </c>
      <c r="BL8" s="57">
        <v>253435.94</v>
      </c>
      <c r="BM8" s="57">
        <v>35633.769999999997</v>
      </c>
      <c r="BN8" s="57">
        <v>33527.269999999997</v>
      </c>
      <c r="BO8" s="57">
        <v>39247.089999999997</v>
      </c>
      <c r="BP8" s="57">
        <v>58374.400000000001</v>
      </c>
      <c r="BQ8" s="57">
        <v>5276.59</v>
      </c>
      <c r="BR8" s="57">
        <v>103003.41</v>
      </c>
      <c r="BS8" s="57">
        <v>76284.240000000005</v>
      </c>
      <c r="BT8" s="57">
        <v>0</v>
      </c>
      <c r="BU8" s="57">
        <v>1605.72</v>
      </c>
      <c r="BV8" s="57">
        <v>4597.7700000000004</v>
      </c>
      <c r="BW8" s="57">
        <v>0</v>
      </c>
      <c r="BX8" s="57">
        <v>181773.84</v>
      </c>
      <c r="BY8" s="57">
        <v>55308.89</v>
      </c>
      <c r="BZ8" s="57">
        <v>-2324.67</v>
      </c>
      <c r="CA8" s="57">
        <v>-0.01</v>
      </c>
      <c r="CB8" s="57">
        <v>2066</v>
      </c>
      <c r="CC8" s="57">
        <v>25499.61</v>
      </c>
      <c r="CD8" s="57">
        <v>0</v>
      </c>
      <c r="CE8" s="57">
        <v>27808.74</v>
      </c>
      <c r="CF8" s="57">
        <v>0</v>
      </c>
      <c r="CG8" s="57">
        <v>-25851.98</v>
      </c>
      <c r="CH8" s="57">
        <v>289064.45</v>
      </c>
      <c r="CI8" s="57">
        <v>0</v>
      </c>
      <c r="CJ8" s="57">
        <v>57957.02</v>
      </c>
      <c r="CK8" s="57">
        <v>4693.72</v>
      </c>
      <c r="CL8" s="57">
        <v>102806.87</v>
      </c>
      <c r="CM8" s="57">
        <v>36631.839999999997</v>
      </c>
      <c r="CN8" s="57">
        <v>92358.06</v>
      </c>
      <c r="CO8" s="57">
        <v>47570.98</v>
      </c>
      <c r="CP8" s="62">
        <v>0</v>
      </c>
    </row>
    <row r="9" spans="2:94" x14ac:dyDescent="0.25">
      <c r="B9" s="61" t="s">
        <v>127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5907.07</v>
      </c>
      <c r="M9" s="57">
        <v>0</v>
      </c>
      <c r="N9" s="57">
        <v>0</v>
      </c>
      <c r="O9" s="57">
        <v>0</v>
      </c>
      <c r="P9" s="57">
        <v>0</v>
      </c>
      <c r="Q9" s="57">
        <v>6545.7</v>
      </c>
      <c r="R9" s="57">
        <v>0</v>
      </c>
      <c r="S9" s="57">
        <v>0</v>
      </c>
      <c r="T9" s="57">
        <v>0</v>
      </c>
      <c r="U9" s="57">
        <v>68830.820000000007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23329.96</v>
      </c>
      <c r="AD9" s="57">
        <v>0</v>
      </c>
      <c r="AE9" s="57">
        <v>0</v>
      </c>
      <c r="AF9" s="57">
        <v>12182.76</v>
      </c>
      <c r="AG9" s="57">
        <v>32215.82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7">
        <v>35752.04</v>
      </c>
      <c r="AT9" s="57">
        <v>0</v>
      </c>
      <c r="AU9" s="57">
        <v>0</v>
      </c>
      <c r="AV9" s="57">
        <v>0</v>
      </c>
      <c r="AW9" s="57">
        <v>77200.22</v>
      </c>
      <c r="AX9" s="57">
        <v>0</v>
      </c>
      <c r="AY9" s="57">
        <v>0</v>
      </c>
      <c r="AZ9" s="57">
        <v>14274.6</v>
      </c>
      <c r="BA9" s="57">
        <v>0</v>
      </c>
      <c r="BB9" s="57">
        <v>0</v>
      </c>
      <c r="BC9" s="57">
        <v>13124.24</v>
      </c>
      <c r="BD9" s="57">
        <v>18401.03</v>
      </c>
      <c r="BE9" s="57">
        <v>1315.55</v>
      </c>
      <c r="BF9" s="57">
        <v>0</v>
      </c>
      <c r="BG9" s="57">
        <v>0</v>
      </c>
      <c r="BH9" s="57">
        <v>0</v>
      </c>
      <c r="BI9" s="57">
        <v>2209.4899999999998</v>
      </c>
      <c r="BJ9" s="57">
        <v>7902.75</v>
      </c>
      <c r="BK9" s="57">
        <v>0</v>
      </c>
      <c r="BL9" s="57">
        <v>0</v>
      </c>
      <c r="BM9" s="57">
        <v>123702.14</v>
      </c>
      <c r="BN9" s="57">
        <v>33669.97</v>
      </c>
      <c r="BO9" s="57">
        <v>37699.75</v>
      </c>
      <c r="BP9" s="57">
        <v>0</v>
      </c>
      <c r="BQ9" s="57">
        <v>0</v>
      </c>
      <c r="BR9" s="57">
        <v>0</v>
      </c>
      <c r="BS9" s="57">
        <v>55910.8</v>
      </c>
      <c r="BT9" s="57">
        <v>0</v>
      </c>
      <c r="BU9" s="57">
        <v>0</v>
      </c>
      <c r="BV9" s="57">
        <v>20079.919999999998</v>
      </c>
      <c r="BW9" s="57">
        <v>0</v>
      </c>
      <c r="BX9" s="57">
        <v>0</v>
      </c>
      <c r="BY9" s="57">
        <v>0</v>
      </c>
      <c r="BZ9" s="57">
        <v>0</v>
      </c>
      <c r="CA9" s="57">
        <v>-3819.33</v>
      </c>
      <c r="CB9" s="57">
        <v>0</v>
      </c>
      <c r="CC9" s="57">
        <v>0</v>
      </c>
      <c r="CD9" s="57">
        <v>0</v>
      </c>
      <c r="CE9" s="57">
        <v>17153.34</v>
      </c>
      <c r="CF9" s="57">
        <v>0</v>
      </c>
      <c r="CG9" s="57">
        <v>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11371.92</v>
      </c>
      <c r="CP9" s="62">
        <v>0</v>
      </c>
    </row>
    <row r="10" spans="2:94" s="93" customFormat="1" x14ac:dyDescent="0.25">
      <c r="B10" s="102" t="s">
        <v>170</v>
      </c>
      <c r="C10" s="100">
        <f t="shared" ref="C10:AH10" si="0">SUM(C3:C9)</f>
        <v>405464.85</v>
      </c>
      <c r="D10" s="100">
        <f t="shared" si="0"/>
        <v>206050.11</v>
      </c>
      <c r="E10" s="100">
        <f t="shared" si="0"/>
        <v>95535.45</v>
      </c>
      <c r="F10" s="100">
        <f t="shared" si="0"/>
        <v>28620.769999999997</v>
      </c>
      <c r="G10" s="100">
        <f t="shared" si="0"/>
        <v>3728368.12</v>
      </c>
      <c r="H10" s="100">
        <f t="shared" si="0"/>
        <v>45156.17</v>
      </c>
      <c r="I10" s="100">
        <f t="shared" si="0"/>
        <v>69325.88</v>
      </c>
      <c r="J10" s="100">
        <f t="shared" si="0"/>
        <v>18527.43</v>
      </c>
      <c r="K10" s="100">
        <f t="shared" si="0"/>
        <v>147429.96000000002</v>
      </c>
      <c r="L10" s="100">
        <f t="shared" si="0"/>
        <v>43454.44</v>
      </c>
      <c r="M10" s="100">
        <f t="shared" si="0"/>
        <v>335040.77</v>
      </c>
      <c r="N10" s="100">
        <f t="shared" si="0"/>
        <v>15667.75</v>
      </c>
      <c r="O10" s="100">
        <f t="shared" si="0"/>
        <v>49895.509999999995</v>
      </c>
      <c r="P10" s="100">
        <f t="shared" si="0"/>
        <v>46151.159999999996</v>
      </c>
      <c r="Q10" s="100">
        <f t="shared" si="0"/>
        <v>64221</v>
      </c>
      <c r="R10" s="100">
        <f t="shared" si="0"/>
        <v>13123.25</v>
      </c>
      <c r="S10" s="100">
        <f t="shared" si="0"/>
        <v>49406.54</v>
      </c>
      <c r="T10" s="100">
        <f t="shared" si="0"/>
        <v>119136.84000000003</v>
      </c>
      <c r="U10" s="100">
        <f t="shared" si="0"/>
        <v>148570.28000000003</v>
      </c>
      <c r="V10" s="100">
        <f t="shared" si="0"/>
        <v>33866.410000000003</v>
      </c>
      <c r="W10" s="100">
        <f t="shared" si="0"/>
        <v>25890.97</v>
      </c>
      <c r="X10" s="100">
        <f t="shared" si="0"/>
        <v>82150.280000000013</v>
      </c>
      <c r="Y10" s="100">
        <f t="shared" si="0"/>
        <v>210990.15999999997</v>
      </c>
      <c r="Z10" s="100">
        <f t="shared" si="0"/>
        <v>41443.93</v>
      </c>
      <c r="AA10" s="100">
        <f t="shared" si="0"/>
        <v>199752.57000000004</v>
      </c>
      <c r="AB10" s="100">
        <f t="shared" si="0"/>
        <v>291932.64</v>
      </c>
      <c r="AC10" s="100">
        <f t="shared" si="0"/>
        <v>93434.6</v>
      </c>
      <c r="AD10" s="100">
        <f t="shared" si="0"/>
        <v>20655.05</v>
      </c>
      <c r="AE10" s="100">
        <f t="shared" si="0"/>
        <v>246546.93</v>
      </c>
      <c r="AF10" s="100">
        <f t="shared" si="0"/>
        <v>97838.2</v>
      </c>
      <c r="AG10" s="100">
        <f t="shared" si="0"/>
        <v>182963.79</v>
      </c>
      <c r="AH10" s="100">
        <f t="shared" si="0"/>
        <v>43728.03</v>
      </c>
      <c r="AI10" s="100">
        <f t="shared" ref="AI10:BN10" si="1">SUM(AI3:AI9)</f>
        <v>72830.69</v>
      </c>
      <c r="AJ10" s="100">
        <f t="shared" si="1"/>
        <v>93417.790000000008</v>
      </c>
      <c r="AK10" s="100">
        <f t="shared" si="1"/>
        <v>107883.38</v>
      </c>
      <c r="AL10" s="100">
        <f t="shared" si="1"/>
        <v>258812.15000000002</v>
      </c>
      <c r="AM10" s="100">
        <f t="shared" si="1"/>
        <v>34512.720000000001</v>
      </c>
      <c r="AN10" s="100">
        <f t="shared" si="1"/>
        <v>102481.25</v>
      </c>
      <c r="AO10" s="100">
        <f t="shared" si="1"/>
        <v>17171.809999999998</v>
      </c>
      <c r="AP10" s="100">
        <f t="shared" si="1"/>
        <v>175162.16000000003</v>
      </c>
      <c r="AQ10" s="100">
        <f t="shared" si="1"/>
        <v>20865.82</v>
      </c>
      <c r="AR10" s="100">
        <f t="shared" si="1"/>
        <v>67756.81</v>
      </c>
      <c r="AS10" s="100">
        <f t="shared" si="1"/>
        <v>96575.049999999988</v>
      </c>
      <c r="AT10" s="100">
        <f t="shared" si="1"/>
        <v>23026.99</v>
      </c>
      <c r="AU10" s="100">
        <f t="shared" si="1"/>
        <v>33109.699999999997</v>
      </c>
      <c r="AV10" s="100">
        <f t="shared" si="1"/>
        <v>103247.53</v>
      </c>
      <c r="AW10" s="100">
        <f t="shared" si="1"/>
        <v>388300.86</v>
      </c>
      <c r="AX10" s="100">
        <f t="shared" si="1"/>
        <v>117196.44</v>
      </c>
      <c r="AY10" s="100">
        <f t="shared" si="1"/>
        <v>1053723.19</v>
      </c>
      <c r="AZ10" s="100">
        <f t="shared" si="1"/>
        <v>80967.610000000015</v>
      </c>
      <c r="BA10" s="100">
        <f t="shared" si="1"/>
        <v>76365.16</v>
      </c>
      <c r="BB10" s="100">
        <f t="shared" si="1"/>
        <v>76475.69</v>
      </c>
      <c r="BC10" s="100">
        <f t="shared" si="1"/>
        <v>79367.33</v>
      </c>
      <c r="BD10" s="100">
        <f t="shared" si="1"/>
        <v>39215.660000000003</v>
      </c>
      <c r="BE10" s="100">
        <f t="shared" si="1"/>
        <v>5109.25</v>
      </c>
      <c r="BF10" s="100">
        <f t="shared" si="1"/>
        <v>26540.75</v>
      </c>
      <c r="BG10" s="100">
        <f t="shared" si="1"/>
        <v>78949.13</v>
      </c>
      <c r="BH10" s="100">
        <f t="shared" si="1"/>
        <v>76175.31</v>
      </c>
      <c r="BI10" s="100">
        <f t="shared" si="1"/>
        <v>146070.72</v>
      </c>
      <c r="BJ10" s="100">
        <f t="shared" si="1"/>
        <v>60403.96</v>
      </c>
      <c r="BK10" s="100">
        <f t="shared" si="1"/>
        <v>172865.99</v>
      </c>
      <c r="BL10" s="100">
        <f t="shared" si="1"/>
        <v>627635.43999999994</v>
      </c>
      <c r="BM10" s="100">
        <f t="shared" si="1"/>
        <v>332750.82</v>
      </c>
      <c r="BN10" s="100">
        <f t="shared" si="1"/>
        <v>347829.86</v>
      </c>
      <c r="BO10" s="100">
        <f t="shared" ref="BO10:CP10" si="2">SUM(BO3:BO9)</f>
        <v>138287.31</v>
      </c>
      <c r="BP10" s="100">
        <f t="shared" si="2"/>
        <v>154486.96</v>
      </c>
      <c r="BQ10" s="100">
        <f t="shared" si="2"/>
        <v>86095.34</v>
      </c>
      <c r="BR10" s="100">
        <f t="shared" si="2"/>
        <v>157996.19</v>
      </c>
      <c r="BS10" s="100">
        <f t="shared" si="2"/>
        <v>196222.31</v>
      </c>
      <c r="BT10" s="100">
        <f t="shared" si="2"/>
        <v>10239.790000000001</v>
      </c>
      <c r="BU10" s="100">
        <f t="shared" si="2"/>
        <v>52588.72</v>
      </c>
      <c r="BV10" s="100">
        <f t="shared" si="2"/>
        <v>28532.959999999999</v>
      </c>
      <c r="BW10" s="100">
        <f t="shared" si="2"/>
        <v>46991.46</v>
      </c>
      <c r="BX10" s="100">
        <f t="shared" si="2"/>
        <v>267029.61</v>
      </c>
      <c r="BY10" s="100">
        <f t="shared" si="2"/>
        <v>123817.61</v>
      </c>
      <c r="BZ10" s="100">
        <f t="shared" si="2"/>
        <v>48719.270000000004</v>
      </c>
      <c r="CA10" s="100">
        <f t="shared" si="2"/>
        <v>18393.54</v>
      </c>
      <c r="CB10" s="100">
        <f t="shared" si="2"/>
        <v>48264.55</v>
      </c>
      <c r="CC10" s="100">
        <f t="shared" si="2"/>
        <v>87033.35</v>
      </c>
      <c r="CD10" s="100">
        <f t="shared" si="2"/>
        <v>8267.35</v>
      </c>
      <c r="CE10" s="100">
        <f t="shared" si="2"/>
        <v>67799.28</v>
      </c>
      <c r="CF10" s="100">
        <f t="shared" si="2"/>
        <v>9752.84</v>
      </c>
      <c r="CG10" s="100">
        <f t="shared" si="2"/>
        <v>170142.59</v>
      </c>
      <c r="CH10" s="100">
        <f t="shared" si="2"/>
        <v>376825.26</v>
      </c>
      <c r="CI10" s="100">
        <f t="shared" si="2"/>
        <v>226622.12</v>
      </c>
      <c r="CJ10" s="100">
        <f t="shared" si="2"/>
        <v>79645.34</v>
      </c>
      <c r="CK10" s="100">
        <f t="shared" si="2"/>
        <v>96107.540000000008</v>
      </c>
      <c r="CL10" s="100">
        <f t="shared" si="2"/>
        <v>272604.64</v>
      </c>
      <c r="CM10" s="100">
        <f t="shared" si="2"/>
        <v>122965.79999999999</v>
      </c>
      <c r="CN10" s="100">
        <f t="shared" si="2"/>
        <v>179923.84</v>
      </c>
      <c r="CO10" s="100">
        <f t="shared" si="2"/>
        <v>65716.17</v>
      </c>
      <c r="CP10" s="101">
        <f t="shared" si="2"/>
        <v>15885.68</v>
      </c>
    </row>
    <row r="11" spans="2:94" x14ac:dyDescent="0.25">
      <c r="B11" s="61" t="s">
        <v>128</v>
      </c>
      <c r="C11" s="57">
        <v>-21639058.550000001</v>
      </c>
      <c r="D11" s="57">
        <v>-5892706.6500000004</v>
      </c>
      <c r="E11" s="57">
        <v>-5649454</v>
      </c>
      <c r="F11" s="57">
        <v>-3598828.69</v>
      </c>
      <c r="G11" s="57">
        <v>-87047160.709999993</v>
      </c>
      <c r="H11" s="57">
        <v>-7052477.4800000004</v>
      </c>
      <c r="I11" s="57">
        <v>-10755633.939999999</v>
      </c>
      <c r="J11" s="57">
        <v>-6946757.5999999996</v>
      </c>
      <c r="K11" s="57">
        <v>-4159566</v>
      </c>
      <c r="L11" s="57">
        <v>-5109373.07</v>
      </c>
      <c r="M11" s="57">
        <v>-13492655</v>
      </c>
      <c r="N11" s="57">
        <v>-5476988</v>
      </c>
      <c r="O11" s="57">
        <v>-2650278.5499999998</v>
      </c>
      <c r="P11" s="57">
        <v>-4562795.05</v>
      </c>
      <c r="Q11" s="57">
        <v>-5510960.96</v>
      </c>
      <c r="R11" s="57">
        <v>-2393615</v>
      </c>
      <c r="S11" s="57">
        <v>-12236345.32</v>
      </c>
      <c r="T11" s="57">
        <v>-7045076.4000000004</v>
      </c>
      <c r="U11" s="57">
        <v>-7297616.0999999996</v>
      </c>
      <c r="V11" s="57">
        <v>-7499564.9400000004</v>
      </c>
      <c r="W11" s="57">
        <v>-3634085</v>
      </c>
      <c r="X11" s="57">
        <v>-1883684.36</v>
      </c>
      <c r="Y11" s="57">
        <v>-10566602.02</v>
      </c>
      <c r="Z11" s="57">
        <v>-4141971.92</v>
      </c>
      <c r="AA11" s="57">
        <v>-8946032</v>
      </c>
      <c r="AB11" s="57">
        <v>-7386911.9000000004</v>
      </c>
      <c r="AC11" s="57">
        <v>-5226000</v>
      </c>
      <c r="AD11" s="57">
        <v>-2058152.13</v>
      </c>
      <c r="AE11" s="57">
        <v>-20194260</v>
      </c>
      <c r="AF11" s="57">
        <v>-2928779</v>
      </c>
      <c r="AG11" s="57">
        <v>-12402802.18</v>
      </c>
      <c r="AH11" s="57">
        <v>-2268289.7200000002</v>
      </c>
      <c r="AI11" s="57">
        <v>-13572032.75</v>
      </c>
      <c r="AJ11" s="57">
        <v>-4216682.2</v>
      </c>
      <c r="AK11" s="57">
        <v>-11486259.130000001</v>
      </c>
      <c r="AL11" s="57">
        <v>-16825910.120000001</v>
      </c>
      <c r="AM11" s="57">
        <v>-2398108.6</v>
      </c>
      <c r="AN11" s="57">
        <v>-8380926.5800000001</v>
      </c>
      <c r="AO11" s="57">
        <v>-1538972</v>
      </c>
      <c r="AP11" s="57">
        <v>-7045422.5499999998</v>
      </c>
      <c r="AQ11" s="57">
        <v>-2181626.84</v>
      </c>
      <c r="AR11" s="57">
        <v>-2329302.0299999998</v>
      </c>
      <c r="AS11" s="57">
        <v>-8000829.6699999999</v>
      </c>
      <c r="AT11" s="57">
        <v>-2726717.29</v>
      </c>
      <c r="AU11" s="57">
        <v>-3721306.3</v>
      </c>
      <c r="AV11" s="57">
        <v>-5182720</v>
      </c>
      <c r="AW11" s="57">
        <v>-10464509.52</v>
      </c>
      <c r="AX11" s="57">
        <v>-6934062</v>
      </c>
      <c r="AY11" s="57">
        <v>-18832928.16</v>
      </c>
      <c r="AZ11" s="57">
        <v>-2542482.7999999998</v>
      </c>
      <c r="BA11" s="57">
        <v>-10178783.220000001</v>
      </c>
      <c r="BB11" s="57">
        <v>-6597994.6799999997</v>
      </c>
      <c r="BC11" s="57">
        <v>-5180235</v>
      </c>
      <c r="BD11" s="57">
        <v>-3598217.65</v>
      </c>
      <c r="BE11" s="57">
        <v>-6603141</v>
      </c>
      <c r="BF11" s="57">
        <v>-4003967.44</v>
      </c>
      <c r="BG11" s="57">
        <v>-5190970.54</v>
      </c>
      <c r="BH11" s="57">
        <v>-10239118.109999999</v>
      </c>
      <c r="BI11" s="57">
        <v>-3792849.5</v>
      </c>
      <c r="BJ11" s="57">
        <v>-3275392.7</v>
      </c>
      <c r="BK11" s="57">
        <v>-8912732.5899999999</v>
      </c>
      <c r="BL11" s="57">
        <v>-11464804.66</v>
      </c>
      <c r="BM11" s="57">
        <v>-7528175.5800000001</v>
      </c>
      <c r="BN11" s="57">
        <v>-17942393.920000002</v>
      </c>
      <c r="BO11" s="57">
        <v>-27800502.190000001</v>
      </c>
      <c r="BP11" s="57">
        <v>-6934451.1200000001</v>
      </c>
      <c r="BQ11" s="57">
        <v>-7111757.4299999997</v>
      </c>
      <c r="BR11" s="57">
        <v>-11544652</v>
      </c>
      <c r="BS11" s="57">
        <v>-6675833.6100000003</v>
      </c>
      <c r="BT11" s="57">
        <v>-3540434.09</v>
      </c>
      <c r="BU11" s="57">
        <v>-4004944</v>
      </c>
      <c r="BV11" s="57">
        <v>-2156670.25</v>
      </c>
      <c r="BW11" s="57">
        <v>-6620027.1900000004</v>
      </c>
      <c r="BX11" s="57">
        <v>-2817469.11</v>
      </c>
      <c r="BY11" s="57">
        <v>-4969722.6100000003</v>
      </c>
      <c r="BZ11" s="57">
        <v>-3849426</v>
      </c>
      <c r="CA11" s="57">
        <v>-8804571.3300000001</v>
      </c>
      <c r="CB11" s="57">
        <v>-5283733.83</v>
      </c>
      <c r="CC11" s="57">
        <v>-4672519</v>
      </c>
      <c r="CD11" s="57">
        <v>-3893056.97</v>
      </c>
      <c r="CE11" s="57">
        <v>-4517796</v>
      </c>
      <c r="CF11" s="57">
        <v>-582048.16</v>
      </c>
      <c r="CG11" s="57">
        <v>-17540991.420000002</v>
      </c>
      <c r="CH11" s="57">
        <v>-9257907.3000000007</v>
      </c>
      <c r="CI11" s="57">
        <v>-13906068.1</v>
      </c>
      <c r="CJ11" s="57">
        <v>-9027895.6099999994</v>
      </c>
      <c r="CK11" s="57">
        <v>-6159620.7800000003</v>
      </c>
      <c r="CL11" s="57">
        <v>-11133075.59</v>
      </c>
      <c r="CM11" s="57">
        <v>-8429228.3000000007</v>
      </c>
      <c r="CN11" s="57">
        <v>-8971988.3399999999</v>
      </c>
      <c r="CO11" s="57">
        <v>-3994561.66</v>
      </c>
      <c r="CP11" s="62">
        <v>-2808589</v>
      </c>
    </row>
    <row r="12" spans="2:94" x14ac:dyDescent="0.25">
      <c r="B12" s="61" t="s">
        <v>129</v>
      </c>
      <c r="C12" s="57">
        <v>-78728.710000000006</v>
      </c>
      <c r="D12" s="57">
        <v>0</v>
      </c>
      <c r="E12" s="57">
        <v>0</v>
      </c>
      <c r="F12" s="57">
        <v>0</v>
      </c>
      <c r="G12" s="57">
        <v>-220067.67</v>
      </c>
      <c r="H12" s="57">
        <v>-72948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-7422.96</v>
      </c>
      <c r="AS12" s="57">
        <v>0</v>
      </c>
      <c r="AT12" s="57">
        <v>0</v>
      </c>
      <c r="AU12" s="57">
        <v>0</v>
      </c>
      <c r="AV12" s="57">
        <v>-22605</v>
      </c>
      <c r="AW12" s="57">
        <v>0</v>
      </c>
      <c r="AX12" s="57">
        <v>0</v>
      </c>
      <c r="AY12" s="57">
        <v>0</v>
      </c>
      <c r="AZ12" s="57">
        <v>-48581.16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-4609.4399999999996</v>
      </c>
      <c r="BG12" s="57">
        <v>0</v>
      </c>
      <c r="BH12" s="57">
        <v>-4320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7">
        <v>-5430</v>
      </c>
      <c r="CA12" s="57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-21011.47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-29563.11</v>
      </c>
      <c r="CO12" s="57">
        <v>-32280.26</v>
      </c>
      <c r="CP12" s="62">
        <v>-300</v>
      </c>
    </row>
    <row r="13" spans="2:94" x14ac:dyDescent="0.25">
      <c r="B13" s="61" t="s">
        <v>130</v>
      </c>
      <c r="C13" s="57">
        <v>-1919464.71</v>
      </c>
      <c r="D13" s="57">
        <v>22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-427520.88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-348460.01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-258246.28</v>
      </c>
      <c r="Y13" s="57">
        <v>-1169894.53</v>
      </c>
      <c r="Z13" s="57">
        <v>0</v>
      </c>
      <c r="AA13" s="57">
        <v>0</v>
      </c>
      <c r="AB13" s="57">
        <v>-1545280.86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-16222.5</v>
      </c>
      <c r="AI13" s="57">
        <v>0</v>
      </c>
      <c r="AJ13" s="57">
        <v>-2743.86</v>
      </c>
      <c r="AK13" s="57">
        <v>0</v>
      </c>
      <c r="AL13" s="57">
        <v>0</v>
      </c>
      <c r="AM13" s="57">
        <v>0</v>
      </c>
      <c r="AN13" s="57">
        <v>0</v>
      </c>
      <c r="AO13" s="57">
        <v>-103109.28</v>
      </c>
      <c r="AP13" s="57">
        <v>0</v>
      </c>
      <c r="AQ13" s="57">
        <v>-263380.17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-340883.66</v>
      </c>
      <c r="BA13" s="57">
        <v>-1811</v>
      </c>
      <c r="BB13" s="57">
        <v>0</v>
      </c>
      <c r="BC13" s="57">
        <v>0</v>
      </c>
      <c r="BD13" s="57">
        <v>0</v>
      </c>
      <c r="BE13" s="57">
        <v>-1477442.03</v>
      </c>
      <c r="BF13" s="57">
        <v>0</v>
      </c>
      <c r="BG13" s="57">
        <v>0</v>
      </c>
      <c r="BH13" s="57">
        <v>0</v>
      </c>
      <c r="BI13" s="57">
        <v>-579780.31999999995</v>
      </c>
      <c r="BJ13" s="57">
        <v>0</v>
      </c>
      <c r="BK13" s="57">
        <v>-1204022.25</v>
      </c>
      <c r="BL13" s="57">
        <v>0</v>
      </c>
      <c r="BM13" s="57">
        <v>0</v>
      </c>
      <c r="BN13" s="57">
        <v>0</v>
      </c>
      <c r="BO13" s="57">
        <v>-22046.23</v>
      </c>
      <c r="BP13" s="57">
        <v>0</v>
      </c>
      <c r="BQ13" s="57">
        <v>-533.5</v>
      </c>
      <c r="BR13" s="57">
        <v>0</v>
      </c>
      <c r="BS13" s="57">
        <v>-784105.49</v>
      </c>
      <c r="BT13" s="57">
        <v>-326382.38</v>
      </c>
      <c r="BU13" s="57">
        <v>-271831.06</v>
      </c>
      <c r="BV13" s="57">
        <v>0</v>
      </c>
      <c r="BW13" s="57">
        <v>0</v>
      </c>
      <c r="BX13" s="57">
        <v>0</v>
      </c>
      <c r="BY13" s="57">
        <v>0</v>
      </c>
      <c r="BZ13" s="57">
        <v>-425154.77</v>
      </c>
      <c r="CA13" s="57">
        <v>0</v>
      </c>
      <c r="CB13" s="57">
        <v>-685930.93</v>
      </c>
      <c r="CC13" s="57">
        <v>0</v>
      </c>
      <c r="CD13" s="57">
        <v>0</v>
      </c>
      <c r="CE13" s="57">
        <v>0</v>
      </c>
      <c r="CF13" s="57">
        <v>-131936.04999999999</v>
      </c>
      <c r="CG13" s="57">
        <v>0</v>
      </c>
      <c r="CH13" s="57">
        <v>-703772.35</v>
      </c>
      <c r="CI13" s="57">
        <v>-1940164.07</v>
      </c>
      <c r="CJ13" s="57">
        <v>0</v>
      </c>
      <c r="CK13" s="57">
        <v>-986286.75</v>
      </c>
      <c r="CL13" s="57">
        <v>0</v>
      </c>
      <c r="CM13" s="57">
        <v>-764479.15</v>
      </c>
      <c r="CN13" s="57">
        <v>0</v>
      </c>
      <c r="CO13" s="57">
        <v>0</v>
      </c>
      <c r="CP13" s="62">
        <v>0</v>
      </c>
    </row>
    <row r="14" spans="2:94" x14ac:dyDescent="0.25">
      <c r="B14" s="61" t="s">
        <v>131</v>
      </c>
      <c r="C14" s="57">
        <v>0</v>
      </c>
      <c r="D14" s="57">
        <v>0</v>
      </c>
      <c r="E14" s="57">
        <v>-359442.46</v>
      </c>
      <c r="F14" s="57">
        <v>-303166.58</v>
      </c>
      <c r="G14" s="57">
        <v>-4590395.3899999997</v>
      </c>
      <c r="H14" s="57">
        <v>-1251965.8400000001</v>
      </c>
      <c r="I14" s="57">
        <v>-595144.49</v>
      </c>
      <c r="J14" s="57">
        <v>0</v>
      </c>
      <c r="K14" s="57">
        <v>-197282.8</v>
      </c>
      <c r="L14" s="57">
        <v>-514389.68</v>
      </c>
      <c r="M14" s="57">
        <v>0</v>
      </c>
      <c r="N14" s="57">
        <v>-196232.79</v>
      </c>
      <c r="O14" s="57">
        <v>-344621.84</v>
      </c>
      <c r="P14" s="57">
        <v>0</v>
      </c>
      <c r="Q14" s="57">
        <v>-543228.54</v>
      </c>
      <c r="R14" s="57">
        <v>-418965.69</v>
      </c>
      <c r="S14" s="57">
        <v>-841267.02</v>
      </c>
      <c r="T14" s="57">
        <v>-894643.58</v>
      </c>
      <c r="U14" s="57">
        <v>-854728.47</v>
      </c>
      <c r="V14" s="57">
        <v>0</v>
      </c>
      <c r="W14" s="57">
        <v>-616884.81999999995</v>
      </c>
      <c r="X14" s="57">
        <v>0</v>
      </c>
      <c r="Y14" s="57">
        <v>0</v>
      </c>
      <c r="Z14" s="57">
        <v>-513704.27</v>
      </c>
      <c r="AA14" s="57">
        <v>-1563356.78</v>
      </c>
      <c r="AB14" s="57">
        <v>0</v>
      </c>
      <c r="AC14" s="57">
        <v>-371061.41</v>
      </c>
      <c r="AD14" s="57">
        <v>-251532.77</v>
      </c>
      <c r="AE14" s="57">
        <v>-944675.25</v>
      </c>
      <c r="AF14" s="57">
        <v>-121592.75</v>
      </c>
      <c r="AG14" s="57">
        <v>-1088472.71</v>
      </c>
      <c r="AH14" s="57">
        <v>0</v>
      </c>
      <c r="AI14" s="57">
        <v>-982241.51</v>
      </c>
      <c r="AJ14" s="57">
        <v>-300575.33</v>
      </c>
      <c r="AK14" s="57">
        <v>-1119117.46</v>
      </c>
      <c r="AL14" s="57">
        <v>-1585071.58</v>
      </c>
      <c r="AM14" s="57">
        <v>-150803.88</v>
      </c>
      <c r="AN14" s="57">
        <v>-1035372.62</v>
      </c>
      <c r="AO14" s="57">
        <v>0</v>
      </c>
      <c r="AP14" s="57">
        <v>-807942.53</v>
      </c>
      <c r="AQ14" s="57">
        <v>0</v>
      </c>
      <c r="AR14" s="57">
        <v>-88682.34</v>
      </c>
      <c r="AS14" s="57">
        <v>-417974.32</v>
      </c>
      <c r="AT14" s="57">
        <v>-99157.23</v>
      </c>
      <c r="AU14" s="57">
        <v>-666779.29</v>
      </c>
      <c r="AV14" s="57">
        <v>-485630.58</v>
      </c>
      <c r="AW14" s="57">
        <v>-1013359.04</v>
      </c>
      <c r="AX14" s="57">
        <v>-758735.83</v>
      </c>
      <c r="AY14" s="57">
        <v>-1884820.28</v>
      </c>
      <c r="AZ14" s="57">
        <v>-30965.46</v>
      </c>
      <c r="BA14" s="57">
        <v>-1098262.0900000001</v>
      </c>
      <c r="BB14" s="57">
        <v>-802809.17</v>
      </c>
      <c r="BC14" s="57">
        <v>-780118</v>
      </c>
      <c r="BD14" s="57">
        <v>-442891.21</v>
      </c>
      <c r="BE14" s="57">
        <v>0</v>
      </c>
      <c r="BF14" s="57">
        <v>-730732.1</v>
      </c>
      <c r="BG14" s="57">
        <v>-273181.28999999998</v>
      </c>
      <c r="BH14" s="57">
        <v>-1581599.51</v>
      </c>
      <c r="BI14" s="57">
        <v>0</v>
      </c>
      <c r="BJ14" s="57">
        <v>-367473.9</v>
      </c>
      <c r="BK14" s="57">
        <v>0</v>
      </c>
      <c r="BL14" s="57">
        <v>-882520.48</v>
      </c>
      <c r="BM14" s="57">
        <v>-508519.8</v>
      </c>
      <c r="BN14" s="57">
        <v>-894944.78</v>
      </c>
      <c r="BO14" s="57">
        <v>-2673487.86</v>
      </c>
      <c r="BP14" s="57">
        <v>-426881.03</v>
      </c>
      <c r="BQ14" s="57">
        <v>-1082405.1499999999</v>
      </c>
      <c r="BR14" s="57">
        <v>-875484.75</v>
      </c>
      <c r="BS14" s="57">
        <v>0</v>
      </c>
      <c r="BT14" s="57">
        <v>0</v>
      </c>
      <c r="BU14" s="57">
        <v>0</v>
      </c>
      <c r="BV14" s="57">
        <v>-323404.82</v>
      </c>
      <c r="BW14" s="57">
        <v>-580637.38</v>
      </c>
      <c r="BX14" s="57">
        <v>-214423.17</v>
      </c>
      <c r="BY14" s="57">
        <v>-447245.91</v>
      </c>
      <c r="BZ14" s="57">
        <v>0</v>
      </c>
      <c r="CA14" s="57">
        <v>-550023.75</v>
      </c>
      <c r="CB14" s="57">
        <v>0</v>
      </c>
      <c r="CC14" s="57">
        <v>-304116.42</v>
      </c>
      <c r="CD14" s="57">
        <v>-155768.51999999999</v>
      </c>
      <c r="CE14" s="57">
        <v>-748748.14</v>
      </c>
      <c r="CF14" s="57">
        <v>0</v>
      </c>
      <c r="CG14" s="57">
        <v>-1703334.3</v>
      </c>
      <c r="CH14" s="57">
        <v>0</v>
      </c>
      <c r="CI14" s="57">
        <v>0</v>
      </c>
      <c r="CJ14" s="57">
        <v>-177221.27</v>
      </c>
      <c r="CK14" s="57">
        <v>0</v>
      </c>
      <c r="CL14" s="57">
        <v>-1519798.06</v>
      </c>
      <c r="CM14" s="57">
        <v>0</v>
      </c>
      <c r="CN14" s="57">
        <v>-402823.3</v>
      </c>
      <c r="CO14" s="57">
        <v>0</v>
      </c>
      <c r="CP14" s="62">
        <v>-254247.93</v>
      </c>
    </row>
    <row r="15" spans="2:94" x14ac:dyDescent="0.25">
      <c r="B15" s="61" t="s">
        <v>132</v>
      </c>
      <c r="C15" s="57">
        <v>0</v>
      </c>
      <c r="D15" s="57">
        <v>0</v>
      </c>
      <c r="E15" s="57">
        <v>-73957.14</v>
      </c>
      <c r="F15" s="57">
        <v>-52533.72</v>
      </c>
      <c r="G15" s="57">
        <v>-2079524.85</v>
      </c>
      <c r="H15" s="57">
        <v>-90492.83</v>
      </c>
      <c r="I15" s="57">
        <v>0</v>
      </c>
      <c r="J15" s="57">
        <v>0</v>
      </c>
      <c r="K15" s="57">
        <v>0</v>
      </c>
      <c r="L15" s="57">
        <v>-48333</v>
      </c>
      <c r="M15" s="57">
        <v>-247471.08</v>
      </c>
      <c r="N15" s="57">
        <v>-1080</v>
      </c>
      <c r="O15" s="57">
        <v>-20837.09</v>
      </c>
      <c r="P15" s="57">
        <v>0</v>
      </c>
      <c r="Q15" s="57">
        <v>0</v>
      </c>
      <c r="R15" s="57">
        <v>-24149.23</v>
      </c>
      <c r="S15" s="57">
        <v>0</v>
      </c>
      <c r="T15" s="57">
        <v>0</v>
      </c>
      <c r="U15" s="57">
        <v>-144842.07999999999</v>
      </c>
      <c r="V15" s="57">
        <v>-248365.07</v>
      </c>
      <c r="W15" s="57">
        <v>-31484.52</v>
      </c>
      <c r="X15" s="57">
        <v>0</v>
      </c>
      <c r="Y15" s="57">
        <v>0</v>
      </c>
      <c r="Z15" s="57">
        <v>-47037.55</v>
      </c>
      <c r="AA15" s="57">
        <v>0</v>
      </c>
      <c r="AB15" s="57">
        <v>0</v>
      </c>
      <c r="AC15" s="57">
        <v>-35505.9</v>
      </c>
      <c r="AD15" s="57">
        <v>0</v>
      </c>
      <c r="AE15" s="57">
        <v>-271720.15000000002</v>
      </c>
      <c r="AF15" s="57">
        <v>0</v>
      </c>
      <c r="AG15" s="57">
        <v>-84044.46</v>
      </c>
      <c r="AH15" s="57">
        <v>0</v>
      </c>
      <c r="AI15" s="57">
        <v>-113538.17</v>
      </c>
      <c r="AJ15" s="57">
        <v>-39711.42</v>
      </c>
      <c r="AK15" s="57">
        <v>-107674.29</v>
      </c>
      <c r="AL15" s="57">
        <v>-192524.68</v>
      </c>
      <c r="AM15" s="57">
        <v>-19541.2</v>
      </c>
      <c r="AN15" s="57">
        <v>-116346.25</v>
      </c>
      <c r="AO15" s="57">
        <v>-8815.3799999999992</v>
      </c>
      <c r="AP15" s="57">
        <v>-151532.64000000001</v>
      </c>
      <c r="AQ15" s="57">
        <v>-22806.42</v>
      </c>
      <c r="AR15" s="57">
        <v>-16405.61</v>
      </c>
      <c r="AS15" s="57">
        <v>-135441.75</v>
      </c>
      <c r="AT15" s="57">
        <v>-37661.120000000003</v>
      </c>
      <c r="AU15" s="57">
        <v>-44952.04</v>
      </c>
      <c r="AV15" s="57">
        <v>-108769.56</v>
      </c>
      <c r="AW15" s="57">
        <v>-115966.33</v>
      </c>
      <c r="AX15" s="57">
        <v>-96543.7</v>
      </c>
      <c r="AY15" s="57">
        <v>-322950.5</v>
      </c>
      <c r="AZ15" s="57">
        <v>0</v>
      </c>
      <c r="BA15" s="57">
        <v>-82336.7</v>
      </c>
      <c r="BB15" s="57">
        <v>-119647.91</v>
      </c>
      <c r="BC15" s="57">
        <v>-73813.02</v>
      </c>
      <c r="BD15" s="57">
        <v>-58246.49</v>
      </c>
      <c r="BE15" s="57">
        <v>0</v>
      </c>
      <c r="BF15" s="57">
        <v>-59852.4</v>
      </c>
      <c r="BG15" s="57">
        <v>-53188.72</v>
      </c>
      <c r="BH15" s="57">
        <v>-150100.28</v>
      </c>
      <c r="BI15" s="57">
        <v>0</v>
      </c>
      <c r="BJ15" s="57">
        <v>-31718.61</v>
      </c>
      <c r="BK15" s="57">
        <v>-106074.8</v>
      </c>
      <c r="BL15" s="57">
        <v>-322015.77</v>
      </c>
      <c r="BM15" s="57">
        <v>-176233.49</v>
      </c>
      <c r="BN15" s="57">
        <v>-476294</v>
      </c>
      <c r="BO15" s="57">
        <v>-332609.74</v>
      </c>
      <c r="BP15" s="57">
        <v>-118248.61</v>
      </c>
      <c r="BQ15" s="57">
        <v>-73978.78</v>
      </c>
      <c r="BR15" s="57">
        <v>-101915</v>
      </c>
      <c r="BS15" s="57">
        <v>-129408.3</v>
      </c>
      <c r="BT15" s="57">
        <v>0</v>
      </c>
      <c r="BU15" s="57">
        <v>0</v>
      </c>
      <c r="BV15" s="57">
        <v>-27324.58</v>
      </c>
      <c r="BW15" s="57">
        <v>-63096.63</v>
      </c>
      <c r="BX15" s="57">
        <v>-89723.49</v>
      </c>
      <c r="BY15" s="57">
        <v>-122102.02</v>
      </c>
      <c r="BZ15" s="57">
        <v>-37202.339999999997</v>
      </c>
      <c r="CA15" s="57">
        <v>-121094.77</v>
      </c>
      <c r="CB15" s="57">
        <v>-133204.67000000001</v>
      </c>
      <c r="CC15" s="57">
        <v>-68471.73</v>
      </c>
      <c r="CD15" s="57">
        <v>-26388.68</v>
      </c>
      <c r="CE15" s="57">
        <v>-64077.67</v>
      </c>
      <c r="CF15" s="57">
        <v>0</v>
      </c>
      <c r="CG15" s="57">
        <v>-290705.45</v>
      </c>
      <c r="CH15" s="57">
        <v>0</v>
      </c>
      <c r="CI15" s="57">
        <v>650235.48</v>
      </c>
      <c r="CJ15" s="57">
        <v>-53352</v>
      </c>
      <c r="CK15" s="57">
        <v>0</v>
      </c>
      <c r="CL15" s="57">
        <v>0</v>
      </c>
      <c r="CM15" s="57">
        <v>0</v>
      </c>
      <c r="CN15" s="57">
        <v>-97870.17</v>
      </c>
      <c r="CO15" s="57">
        <v>-370612.01</v>
      </c>
      <c r="CP15" s="62">
        <v>-25869.35</v>
      </c>
    </row>
    <row r="16" spans="2:94" x14ac:dyDescent="0.25">
      <c r="B16" s="61" t="s">
        <v>133</v>
      </c>
      <c r="C16" s="57">
        <v>4909773.2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1767923.81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590972.1</v>
      </c>
      <c r="Y16" s="57">
        <v>2458367.34</v>
      </c>
      <c r="Z16" s="57">
        <v>0</v>
      </c>
      <c r="AA16" s="57">
        <v>0</v>
      </c>
      <c r="AB16" s="57">
        <v>1896926.33</v>
      </c>
      <c r="AC16" s="57">
        <v>0</v>
      </c>
      <c r="AD16" s="57">
        <v>741543.81</v>
      </c>
      <c r="AE16" s="57">
        <v>0</v>
      </c>
      <c r="AF16" s="57">
        <v>0</v>
      </c>
      <c r="AG16" s="57">
        <v>0</v>
      </c>
      <c r="AH16" s="57">
        <v>-22519.200000000001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274909.06</v>
      </c>
      <c r="AP16" s="57">
        <v>188.39</v>
      </c>
      <c r="AQ16" s="57">
        <v>0</v>
      </c>
      <c r="AR16" s="57">
        <v>611218.43000000005</v>
      </c>
      <c r="AS16" s="57">
        <v>-99.5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443212.84</v>
      </c>
      <c r="BA16" s="57">
        <v>0</v>
      </c>
      <c r="BB16" s="57">
        <v>0</v>
      </c>
      <c r="BC16" s="57">
        <v>0</v>
      </c>
      <c r="BD16" s="57">
        <v>0</v>
      </c>
      <c r="BE16" s="57">
        <v>1888381.82</v>
      </c>
      <c r="BF16" s="57">
        <v>0</v>
      </c>
      <c r="BG16" s="57">
        <v>0</v>
      </c>
      <c r="BH16" s="57">
        <v>0</v>
      </c>
      <c r="BI16" s="57">
        <v>1093048.45</v>
      </c>
      <c r="BJ16" s="57">
        <v>0</v>
      </c>
      <c r="BK16" s="57">
        <v>6595.37</v>
      </c>
      <c r="BL16" s="57">
        <v>0</v>
      </c>
      <c r="BM16" s="57">
        <v>0</v>
      </c>
      <c r="BN16" s="57">
        <v>0</v>
      </c>
      <c r="BO16" s="57">
        <v>51682.23</v>
      </c>
      <c r="BP16" s="57">
        <v>0</v>
      </c>
      <c r="BQ16" s="57">
        <v>1088829.73</v>
      </c>
      <c r="BR16" s="57">
        <v>0</v>
      </c>
      <c r="BS16" s="57">
        <v>0</v>
      </c>
      <c r="BT16" s="57">
        <v>582206.46</v>
      </c>
      <c r="BU16" s="57">
        <v>0</v>
      </c>
      <c r="BV16" s="57">
        <v>0</v>
      </c>
      <c r="BW16" s="57">
        <v>1270451.05</v>
      </c>
      <c r="BX16" s="57">
        <v>0</v>
      </c>
      <c r="BY16" s="57">
        <v>0</v>
      </c>
      <c r="BZ16" s="57">
        <v>653100.12</v>
      </c>
      <c r="CA16" s="57">
        <v>0</v>
      </c>
      <c r="CB16" s="57">
        <v>0</v>
      </c>
      <c r="CC16" s="57">
        <v>0</v>
      </c>
      <c r="CD16" s="57">
        <v>0</v>
      </c>
      <c r="CE16" s="57">
        <v>0</v>
      </c>
      <c r="CF16" s="57">
        <v>144009.20000000001</v>
      </c>
      <c r="CG16" s="57">
        <v>0</v>
      </c>
      <c r="CH16" s="57">
        <v>2832605.43</v>
      </c>
      <c r="CI16" s="57">
        <v>3818532.46</v>
      </c>
      <c r="CJ16" s="57">
        <v>0</v>
      </c>
      <c r="CK16" s="57">
        <v>1571027.44</v>
      </c>
      <c r="CL16" s="57">
        <v>0</v>
      </c>
      <c r="CM16" s="57">
        <v>2330863</v>
      </c>
      <c r="CN16" s="57">
        <v>0</v>
      </c>
      <c r="CO16" s="57">
        <v>0</v>
      </c>
      <c r="CP16" s="62">
        <v>0</v>
      </c>
    </row>
    <row r="17" spans="2:94" x14ac:dyDescent="0.25">
      <c r="B17" s="61" t="s">
        <v>134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15995.4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-3.5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57">
        <v>0</v>
      </c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7">
        <v>0</v>
      </c>
      <c r="BI17" s="57">
        <v>0</v>
      </c>
      <c r="BJ17" s="57">
        <v>0</v>
      </c>
      <c r="BK17" s="57">
        <v>2153.63</v>
      </c>
      <c r="BL17" s="57">
        <v>0</v>
      </c>
      <c r="BM17" s="57">
        <v>0</v>
      </c>
      <c r="BN17" s="57">
        <v>0</v>
      </c>
      <c r="BO17" s="57">
        <v>0</v>
      </c>
      <c r="BP17" s="57">
        <v>0</v>
      </c>
      <c r="BQ17" s="57">
        <v>0</v>
      </c>
      <c r="BR17" s="57">
        <v>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57">
        <v>0</v>
      </c>
      <c r="CC17" s="57">
        <v>0</v>
      </c>
      <c r="CD17" s="57">
        <v>0</v>
      </c>
      <c r="CE17" s="57">
        <v>0</v>
      </c>
      <c r="CF17" s="57">
        <v>0</v>
      </c>
      <c r="CG17" s="57">
        <v>0</v>
      </c>
      <c r="CH17" s="57">
        <v>0</v>
      </c>
      <c r="CI17" s="57">
        <v>0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62">
        <v>0</v>
      </c>
    </row>
    <row r="18" spans="2:94" x14ac:dyDescent="0.25">
      <c r="B18" s="61" t="s">
        <v>135</v>
      </c>
      <c r="C18" s="57">
        <v>155794.6</v>
      </c>
      <c r="D18" s="57">
        <v>126635.57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261797.18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1133325.8500000001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58544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76269.22</v>
      </c>
      <c r="AP18" s="57">
        <v>0</v>
      </c>
      <c r="AQ18" s="57">
        <v>0</v>
      </c>
      <c r="AR18" s="57">
        <v>-43.19</v>
      </c>
      <c r="AS18" s="57">
        <v>0</v>
      </c>
      <c r="AT18" s="57">
        <v>0</v>
      </c>
      <c r="AU18" s="57">
        <v>0</v>
      </c>
      <c r="AV18" s="57">
        <v>0</v>
      </c>
      <c r="AW18" s="57">
        <v>0</v>
      </c>
      <c r="AX18" s="57">
        <v>0</v>
      </c>
      <c r="AY18" s="57">
        <v>0</v>
      </c>
      <c r="AZ18" s="57">
        <v>180486.71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183963.05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1468440.1</v>
      </c>
      <c r="BU18" s="57">
        <v>0</v>
      </c>
      <c r="BV18" s="57">
        <v>0</v>
      </c>
      <c r="BW18" s="57">
        <v>0</v>
      </c>
      <c r="BX18" s="57">
        <v>0</v>
      </c>
      <c r="BY18" s="57">
        <v>0</v>
      </c>
      <c r="BZ18" s="57">
        <v>183638.13</v>
      </c>
      <c r="CA18" s="57">
        <v>0</v>
      </c>
      <c r="CB18" s="57">
        <v>0</v>
      </c>
      <c r="CC18" s="57">
        <v>0</v>
      </c>
      <c r="CD18" s="57">
        <v>0</v>
      </c>
      <c r="CE18" s="57">
        <v>0</v>
      </c>
      <c r="CF18" s="57">
        <v>41959.37</v>
      </c>
      <c r="CG18" s="57">
        <v>0</v>
      </c>
      <c r="CH18" s="57">
        <v>573428.02</v>
      </c>
      <c r="CI18" s="57">
        <v>0</v>
      </c>
      <c r="CJ18" s="57">
        <v>0</v>
      </c>
      <c r="CK18" s="57">
        <v>488679.09</v>
      </c>
      <c r="CL18" s="57">
        <v>0</v>
      </c>
      <c r="CM18" s="57">
        <v>0</v>
      </c>
      <c r="CN18" s="57">
        <v>0</v>
      </c>
      <c r="CO18" s="57">
        <v>0</v>
      </c>
      <c r="CP18" s="62">
        <v>0</v>
      </c>
    </row>
    <row r="19" spans="2:94" x14ac:dyDescent="0.25">
      <c r="B19" s="61" t="s">
        <v>136</v>
      </c>
      <c r="C19" s="57">
        <v>0</v>
      </c>
      <c r="D19" s="57">
        <v>1006620.75</v>
      </c>
      <c r="E19" s="57">
        <v>37530</v>
      </c>
      <c r="F19" s="57">
        <v>0</v>
      </c>
      <c r="G19" s="57">
        <v>1818741</v>
      </c>
      <c r="H19" s="57">
        <v>81179</v>
      </c>
      <c r="I19" s="57">
        <v>609688</v>
      </c>
      <c r="J19" s="57">
        <v>18166</v>
      </c>
      <c r="K19" s="57">
        <v>33903</v>
      </c>
      <c r="L19" s="57">
        <v>22227</v>
      </c>
      <c r="M19" s="57">
        <v>254936.12</v>
      </c>
      <c r="N19" s="57">
        <v>0</v>
      </c>
      <c r="O19" s="57">
        <v>4649</v>
      </c>
      <c r="P19" s="57">
        <v>45172.56</v>
      </c>
      <c r="Q19" s="57">
        <v>127929.99</v>
      </c>
      <c r="R19" s="57">
        <v>0</v>
      </c>
      <c r="S19" s="57">
        <v>219871.46</v>
      </c>
      <c r="T19" s="57">
        <v>0</v>
      </c>
      <c r="U19" s="57">
        <v>0</v>
      </c>
      <c r="V19" s="57">
        <v>193942.03</v>
      </c>
      <c r="W19" s="57">
        <v>6487</v>
      </c>
      <c r="X19" s="57">
        <v>134321</v>
      </c>
      <c r="Y19" s="57">
        <v>265567.78999999998</v>
      </c>
      <c r="Z19" s="57">
        <v>41555.230000000003</v>
      </c>
      <c r="AA19" s="57">
        <v>377435.11</v>
      </c>
      <c r="AB19" s="57">
        <v>127164.9</v>
      </c>
      <c r="AC19" s="57">
        <v>0</v>
      </c>
      <c r="AD19" s="57">
        <v>16974.939999999999</v>
      </c>
      <c r="AE19" s="57">
        <v>61173</v>
      </c>
      <c r="AF19" s="57">
        <v>22563</v>
      </c>
      <c r="AG19" s="57">
        <v>156295.43</v>
      </c>
      <c r="AH19" s="57">
        <v>0</v>
      </c>
      <c r="AI19" s="57">
        <v>919912.24</v>
      </c>
      <c r="AJ19" s="57">
        <v>0</v>
      </c>
      <c r="AK19" s="57">
        <v>114.54</v>
      </c>
      <c r="AL19" s="57">
        <v>494278.58</v>
      </c>
      <c r="AM19" s="57">
        <v>24148.400000000001</v>
      </c>
      <c r="AN19" s="57">
        <v>52753</v>
      </c>
      <c r="AO19" s="57">
        <v>0</v>
      </c>
      <c r="AP19" s="57">
        <v>0</v>
      </c>
      <c r="AQ19" s="57">
        <v>10664.19</v>
      </c>
      <c r="AR19" s="57">
        <v>29486.75</v>
      </c>
      <c r="AS19" s="57">
        <v>0</v>
      </c>
      <c r="AT19" s="57">
        <v>0</v>
      </c>
      <c r="AU19" s="57">
        <v>478.66</v>
      </c>
      <c r="AV19" s="57">
        <v>91781</v>
      </c>
      <c r="AW19" s="57">
        <v>26591</v>
      </c>
      <c r="AX19" s="57">
        <v>0</v>
      </c>
      <c r="AY19" s="57">
        <v>183467.54</v>
      </c>
      <c r="AZ19" s="57">
        <v>146224.20000000001</v>
      </c>
      <c r="BA19" s="57">
        <v>14567</v>
      </c>
      <c r="BB19" s="57">
        <v>86187</v>
      </c>
      <c r="BC19" s="57">
        <v>0</v>
      </c>
      <c r="BD19" s="57">
        <v>72339.13</v>
      </c>
      <c r="BE19" s="57">
        <v>0</v>
      </c>
      <c r="BF19" s="57">
        <v>0</v>
      </c>
      <c r="BG19" s="57">
        <v>10946</v>
      </c>
      <c r="BH19" s="57">
        <v>320963.51</v>
      </c>
      <c r="BI19" s="57">
        <v>0</v>
      </c>
      <c r="BJ19" s="57">
        <v>36018</v>
      </c>
      <c r="BK19" s="57">
        <v>25425.759999999998</v>
      </c>
      <c r="BL19" s="57">
        <v>322257.64</v>
      </c>
      <c r="BM19" s="57">
        <v>180065.53</v>
      </c>
      <c r="BN19" s="57">
        <v>101.5</v>
      </c>
      <c r="BO19" s="57">
        <v>1111460.29</v>
      </c>
      <c r="BP19" s="57">
        <v>233614.52</v>
      </c>
      <c r="BQ19" s="57">
        <v>36955.449999999997</v>
      </c>
      <c r="BR19" s="57">
        <v>264050</v>
      </c>
      <c r="BS19" s="57">
        <v>192572.34</v>
      </c>
      <c r="BT19" s="57">
        <v>0</v>
      </c>
      <c r="BU19" s="57">
        <v>33687</v>
      </c>
      <c r="BV19" s="57">
        <v>25231</v>
      </c>
      <c r="BW19" s="57">
        <v>0</v>
      </c>
      <c r="BX19" s="57">
        <v>0</v>
      </c>
      <c r="BY19" s="57">
        <v>48809.5</v>
      </c>
      <c r="BZ19" s="57">
        <v>45572.5</v>
      </c>
      <c r="CA19" s="57">
        <v>134219.65</v>
      </c>
      <c r="CB19" s="57">
        <v>0</v>
      </c>
      <c r="CC19" s="57">
        <v>22704</v>
      </c>
      <c r="CD19" s="57">
        <v>66617</v>
      </c>
      <c r="CE19" s="57">
        <v>8.07</v>
      </c>
      <c r="CF19" s="57">
        <v>0</v>
      </c>
      <c r="CG19" s="57">
        <v>35416.18</v>
      </c>
      <c r="CH19" s="57">
        <v>402157.26</v>
      </c>
      <c r="CI19" s="57">
        <v>74184.320000000007</v>
      </c>
      <c r="CJ19" s="57">
        <v>0</v>
      </c>
      <c r="CK19" s="57">
        <v>0</v>
      </c>
      <c r="CL19" s="57">
        <v>0</v>
      </c>
      <c r="CM19" s="57">
        <v>23951.09</v>
      </c>
      <c r="CN19" s="57">
        <v>45115.44</v>
      </c>
      <c r="CO19" s="57">
        <v>150970.4</v>
      </c>
      <c r="CP19" s="62">
        <v>51044.36</v>
      </c>
    </row>
    <row r="20" spans="2:94" x14ac:dyDescent="0.25">
      <c r="B20" s="61" t="s">
        <v>137</v>
      </c>
      <c r="C20" s="57">
        <v>1767092.26</v>
      </c>
      <c r="D20" s="57">
        <v>0</v>
      </c>
      <c r="E20" s="57">
        <v>295517</v>
      </c>
      <c r="F20" s="57">
        <v>0</v>
      </c>
      <c r="G20" s="57">
        <v>1340090.6000000001</v>
      </c>
      <c r="H20" s="57">
        <v>0</v>
      </c>
      <c r="I20" s="57">
        <v>0</v>
      </c>
      <c r="J20" s="57">
        <v>137632</v>
      </c>
      <c r="K20" s="57">
        <v>68675</v>
      </c>
      <c r="L20" s="57">
        <v>110457.8</v>
      </c>
      <c r="M20" s="57">
        <v>334827</v>
      </c>
      <c r="N20" s="57">
        <v>9722</v>
      </c>
      <c r="O20" s="57">
        <v>0</v>
      </c>
      <c r="P20" s="57">
        <v>0</v>
      </c>
      <c r="Q20" s="57">
        <v>9040</v>
      </c>
      <c r="R20" s="57">
        <v>76968</v>
      </c>
      <c r="S20" s="57">
        <v>0</v>
      </c>
      <c r="T20" s="57">
        <v>0</v>
      </c>
      <c r="U20" s="57">
        <v>0</v>
      </c>
      <c r="V20" s="57">
        <v>0</v>
      </c>
      <c r="W20" s="57">
        <v>136916</v>
      </c>
      <c r="X20" s="57">
        <v>14610</v>
      </c>
      <c r="Y20" s="57">
        <v>0</v>
      </c>
      <c r="Z20" s="57">
        <v>0</v>
      </c>
      <c r="AA20" s="57">
        <v>510254.2</v>
      </c>
      <c r="AB20" s="57">
        <v>0</v>
      </c>
      <c r="AC20" s="57">
        <v>0</v>
      </c>
      <c r="AD20" s="57">
        <v>2096</v>
      </c>
      <c r="AE20" s="57">
        <v>914409</v>
      </c>
      <c r="AF20" s="57">
        <v>0</v>
      </c>
      <c r="AG20" s="57">
        <v>443412.95</v>
      </c>
      <c r="AH20" s="57">
        <v>0</v>
      </c>
      <c r="AI20" s="57">
        <v>0</v>
      </c>
      <c r="AJ20" s="57">
        <v>0</v>
      </c>
      <c r="AK20" s="57">
        <v>871325</v>
      </c>
      <c r="AL20" s="57">
        <v>40320.239999999998</v>
      </c>
      <c r="AM20" s="57">
        <v>2359</v>
      </c>
      <c r="AN20" s="57">
        <v>64410.400000000001</v>
      </c>
      <c r="AO20" s="57">
        <v>0</v>
      </c>
      <c r="AP20" s="57">
        <v>0</v>
      </c>
      <c r="AQ20" s="57">
        <v>0</v>
      </c>
      <c r="AR20" s="57">
        <v>0</v>
      </c>
      <c r="AS20" s="57">
        <v>539489.80000000005</v>
      </c>
      <c r="AT20" s="57">
        <v>0</v>
      </c>
      <c r="AU20" s="57">
        <v>7709.34</v>
      </c>
      <c r="AV20" s="57">
        <v>0</v>
      </c>
      <c r="AW20" s="57">
        <v>0</v>
      </c>
      <c r="AX20" s="57">
        <v>0</v>
      </c>
      <c r="AY20" s="57">
        <v>324920.3</v>
      </c>
      <c r="AZ20" s="57">
        <v>0</v>
      </c>
      <c r="BA20" s="57">
        <v>57843.839999999997</v>
      </c>
      <c r="BB20" s="57">
        <v>169638.68</v>
      </c>
      <c r="BC20" s="57">
        <v>238801</v>
      </c>
      <c r="BD20" s="57">
        <v>39615</v>
      </c>
      <c r="BE20" s="57">
        <v>58870</v>
      </c>
      <c r="BF20" s="57">
        <v>0</v>
      </c>
      <c r="BG20" s="57">
        <v>77706</v>
      </c>
      <c r="BH20" s="57">
        <v>0</v>
      </c>
      <c r="BI20" s="57">
        <v>0</v>
      </c>
      <c r="BJ20" s="57">
        <v>139738</v>
      </c>
      <c r="BK20" s="57">
        <v>308786.8</v>
      </c>
      <c r="BL20" s="57">
        <v>308417.63</v>
      </c>
      <c r="BM20" s="57">
        <v>365539.39</v>
      </c>
      <c r="BN20" s="57">
        <v>5490.63</v>
      </c>
      <c r="BO20" s="57">
        <v>0</v>
      </c>
      <c r="BP20" s="57">
        <v>126009.8</v>
      </c>
      <c r="BQ20" s="57">
        <v>0</v>
      </c>
      <c r="BR20" s="57">
        <v>0</v>
      </c>
      <c r="BS20" s="57">
        <v>25184.22</v>
      </c>
      <c r="BT20" s="57">
        <v>0</v>
      </c>
      <c r="BU20" s="57">
        <v>0</v>
      </c>
      <c r="BV20" s="57">
        <v>0</v>
      </c>
      <c r="BW20" s="57">
        <v>141.96</v>
      </c>
      <c r="BX20" s="57">
        <v>0</v>
      </c>
      <c r="BY20" s="57">
        <v>0</v>
      </c>
      <c r="BZ20" s="57">
        <v>0</v>
      </c>
      <c r="CA20" s="57">
        <v>0</v>
      </c>
      <c r="CB20" s="57">
        <v>0</v>
      </c>
      <c r="CC20" s="57">
        <v>162342</v>
      </c>
      <c r="CD20" s="57">
        <v>0</v>
      </c>
      <c r="CE20" s="57">
        <v>263092.94</v>
      </c>
      <c r="CF20" s="57">
        <v>0</v>
      </c>
      <c r="CG20" s="57">
        <v>0</v>
      </c>
      <c r="CH20" s="57">
        <v>0</v>
      </c>
      <c r="CI20" s="57">
        <v>0</v>
      </c>
      <c r="CJ20" s="57">
        <v>138314.25</v>
      </c>
      <c r="CK20" s="57">
        <v>65996.039999999994</v>
      </c>
      <c r="CL20" s="57">
        <v>67454.37</v>
      </c>
      <c r="CM20" s="57">
        <v>216589.49</v>
      </c>
      <c r="CN20" s="57">
        <v>7094.94</v>
      </c>
      <c r="CO20" s="57">
        <v>22355.67</v>
      </c>
      <c r="CP20" s="62">
        <v>68372.5</v>
      </c>
    </row>
    <row r="21" spans="2:94" x14ac:dyDescent="0.25">
      <c r="B21" s="61" t="s">
        <v>138</v>
      </c>
      <c r="C21" s="57">
        <v>-892.32</v>
      </c>
      <c r="D21" s="57">
        <v>0</v>
      </c>
      <c r="E21" s="57">
        <v>0</v>
      </c>
      <c r="F21" s="57">
        <v>0</v>
      </c>
      <c r="G21" s="57">
        <v>0</v>
      </c>
      <c r="H21" s="57">
        <v>902.9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747.72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1241.28</v>
      </c>
      <c r="W21" s="57">
        <v>0</v>
      </c>
      <c r="X21" s="57">
        <v>0</v>
      </c>
      <c r="Y21" s="57">
        <v>4271.09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6882</v>
      </c>
      <c r="AF21" s="57">
        <v>0</v>
      </c>
      <c r="AG21" s="57">
        <v>5602.24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7">
        <v>0</v>
      </c>
      <c r="BM21" s="57">
        <v>0</v>
      </c>
      <c r="BN21" s="57">
        <v>0</v>
      </c>
      <c r="BO21" s="57">
        <v>4071.84</v>
      </c>
      <c r="BP21" s="57">
        <v>0</v>
      </c>
      <c r="BQ21" s="57">
        <v>0</v>
      </c>
      <c r="BR21" s="57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57">
        <v>0</v>
      </c>
      <c r="CC21" s="57">
        <v>0</v>
      </c>
      <c r="CD21" s="57">
        <v>0</v>
      </c>
      <c r="CE21" s="57">
        <v>0</v>
      </c>
      <c r="CF21" s="57">
        <v>0</v>
      </c>
      <c r="CG21" s="57">
        <v>0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0</v>
      </c>
      <c r="CO21" s="57">
        <v>0</v>
      </c>
      <c r="CP21" s="62">
        <v>0</v>
      </c>
    </row>
    <row r="22" spans="2:94" x14ac:dyDescent="0.25">
      <c r="B22" s="61" t="s">
        <v>139</v>
      </c>
      <c r="C22" s="57">
        <v>0</v>
      </c>
      <c r="D22" s="57">
        <v>0</v>
      </c>
      <c r="E22" s="57">
        <v>1448893</v>
      </c>
      <c r="F22" s="57">
        <v>1196037.3799999999</v>
      </c>
      <c r="G22" s="57">
        <v>25056164.190000001</v>
      </c>
      <c r="H22" s="57">
        <v>2451392</v>
      </c>
      <c r="I22" s="57">
        <v>44.76</v>
      </c>
      <c r="J22" s="57">
        <v>2339615</v>
      </c>
      <c r="K22" s="57">
        <v>1382354</v>
      </c>
      <c r="L22" s="57">
        <v>1509550.97</v>
      </c>
      <c r="M22" s="57">
        <v>3954729</v>
      </c>
      <c r="N22" s="57">
        <v>1352431</v>
      </c>
      <c r="O22" s="57">
        <v>917016.5</v>
      </c>
      <c r="P22" s="57">
        <v>0</v>
      </c>
      <c r="Q22" s="57">
        <v>2021347</v>
      </c>
      <c r="R22" s="57">
        <v>754836</v>
      </c>
      <c r="S22" s="57">
        <v>4080598.44</v>
      </c>
      <c r="T22" s="57">
        <v>0</v>
      </c>
      <c r="U22" s="57">
        <v>2126003.5099999998</v>
      </c>
      <c r="V22" s="57">
        <v>2576746.0299999998</v>
      </c>
      <c r="W22" s="57">
        <v>1066678</v>
      </c>
      <c r="X22" s="57">
        <v>0</v>
      </c>
      <c r="Y22" s="57">
        <v>0</v>
      </c>
      <c r="Z22" s="57">
        <v>1389888</v>
      </c>
      <c r="AA22" s="57">
        <v>609154.18000000005</v>
      </c>
      <c r="AB22" s="57">
        <v>0</v>
      </c>
      <c r="AC22" s="57">
        <v>2031233.63</v>
      </c>
      <c r="AD22" s="57">
        <v>0</v>
      </c>
      <c r="AE22" s="57">
        <v>7220595</v>
      </c>
      <c r="AF22" s="57">
        <v>593925.5</v>
      </c>
      <c r="AG22" s="57">
        <v>3473923.01</v>
      </c>
      <c r="AH22" s="57">
        <v>56245</v>
      </c>
      <c r="AI22" s="57">
        <v>5800811.0999999996</v>
      </c>
      <c r="AJ22" s="57">
        <v>857785.2</v>
      </c>
      <c r="AK22" s="57">
        <v>2925131.52</v>
      </c>
      <c r="AL22" s="57">
        <v>4861382.43</v>
      </c>
      <c r="AM22" s="57">
        <v>475708.6</v>
      </c>
      <c r="AN22" s="57">
        <v>2432230</v>
      </c>
      <c r="AO22" s="57">
        <v>501813</v>
      </c>
      <c r="AP22" s="57">
        <v>1988491.55</v>
      </c>
      <c r="AQ22" s="57">
        <v>493957.5</v>
      </c>
      <c r="AR22" s="57">
        <v>292283</v>
      </c>
      <c r="AS22" s="57">
        <v>2186751.61</v>
      </c>
      <c r="AT22" s="57">
        <v>741309.8</v>
      </c>
      <c r="AU22" s="57">
        <v>703111.03</v>
      </c>
      <c r="AV22" s="57">
        <v>1411355</v>
      </c>
      <c r="AW22" s="57">
        <v>3184080.2</v>
      </c>
      <c r="AX22" s="57">
        <v>1355634</v>
      </c>
      <c r="AY22" s="57">
        <v>5549555.5</v>
      </c>
      <c r="AZ22" s="57">
        <v>646109.6</v>
      </c>
      <c r="BA22" s="57">
        <v>2621158.06</v>
      </c>
      <c r="BB22" s="57">
        <v>1854360</v>
      </c>
      <c r="BC22" s="57">
        <v>0</v>
      </c>
      <c r="BD22" s="57">
        <v>1006860.54</v>
      </c>
      <c r="BE22" s="57">
        <v>1735009</v>
      </c>
      <c r="BF22" s="57">
        <v>1372137</v>
      </c>
      <c r="BG22" s="57">
        <v>1778943.54</v>
      </c>
      <c r="BH22" s="57">
        <v>2741898.73</v>
      </c>
      <c r="BI22" s="57">
        <v>0</v>
      </c>
      <c r="BJ22" s="57">
        <v>1367990.5</v>
      </c>
      <c r="BK22" s="57">
        <v>2937134.77</v>
      </c>
      <c r="BL22" s="57">
        <v>2220405.04</v>
      </c>
      <c r="BM22" s="57">
        <v>1474623.88</v>
      </c>
      <c r="BN22" s="57">
        <v>4798434.8600000003</v>
      </c>
      <c r="BO22" s="57">
        <v>9171075</v>
      </c>
      <c r="BP22" s="57">
        <v>2221587.58</v>
      </c>
      <c r="BQ22" s="57">
        <v>2217662.35</v>
      </c>
      <c r="BR22" s="57">
        <v>3567721</v>
      </c>
      <c r="BS22" s="57">
        <v>1578771.27</v>
      </c>
      <c r="BT22" s="57">
        <v>0</v>
      </c>
      <c r="BU22" s="57">
        <v>1262777</v>
      </c>
      <c r="BV22" s="57">
        <v>669114.76</v>
      </c>
      <c r="BW22" s="57">
        <v>2097493.2599999998</v>
      </c>
      <c r="BX22" s="57">
        <v>657770</v>
      </c>
      <c r="BY22" s="57">
        <v>1084368.8400000001</v>
      </c>
      <c r="BZ22" s="57">
        <v>1216461</v>
      </c>
      <c r="CA22" s="57">
        <v>2686145.84</v>
      </c>
      <c r="CB22" s="57">
        <v>1432997.75</v>
      </c>
      <c r="CC22" s="57">
        <v>1255011.07</v>
      </c>
      <c r="CD22" s="57">
        <v>1047918.16</v>
      </c>
      <c r="CE22" s="57">
        <v>1457453</v>
      </c>
      <c r="CF22" s="57">
        <v>0</v>
      </c>
      <c r="CG22" s="57">
        <v>5264363.49</v>
      </c>
      <c r="CH22" s="57">
        <v>0</v>
      </c>
      <c r="CI22" s="57">
        <v>634479</v>
      </c>
      <c r="CJ22" s="57">
        <v>2548437</v>
      </c>
      <c r="CK22" s="57">
        <v>0</v>
      </c>
      <c r="CL22" s="57">
        <v>0</v>
      </c>
      <c r="CM22" s="57">
        <v>0</v>
      </c>
      <c r="CN22" s="57">
        <v>2848801.75</v>
      </c>
      <c r="CO22" s="57">
        <v>0</v>
      </c>
      <c r="CP22" s="62">
        <v>856098</v>
      </c>
    </row>
    <row r="23" spans="2:94" x14ac:dyDescent="0.25">
      <c r="B23" s="61" t="s">
        <v>140</v>
      </c>
      <c r="C23" s="57">
        <v>783696</v>
      </c>
      <c r="D23" s="57">
        <v>266848</v>
      </c>
      <c r="E23" s="57">
        <v>100000</v>
      </c>
      <c r="F23" s="57">
        <v>60560</v>
      </c>
      <c r="G23" s="57">
        <v>2226352</v>
      </c>
      <c r="H23" s="57">
        <v>159376</v>
      </c>
      <c r="I23" s="57">
        <v>266488</v>
      </c>
      <c r="J23" s="57">
        <v>149064</v>
      </c>
      <c r="K23" s="57">
        <v>106480</v>
      </c>
      <c r="L23" s="57">
        <v>118032</v>
      </c>
      <c r="M23" s="57">
        <v>389056</v>
      </c>
      <c r="N23" s="57">
        <v>135920</v>
      </c>
      <c r="O23" s="57">
        <v>65840</v>
      </c>
      <c r="P23" s="57">
        <v>157856</v>
      </c>
      <c r="Q23" s="57">
        <v>123693.33</v>
      </c>
      <c r="R23" s="57">
        <v>57032</v>
      </c>
      <c r="S23" s="57">
        <v>419029.66</v>
      </c>
      <c r="T23" s="57">
        <v>275112</v>
      </c>
      <c r="U23" s="57">
        <v>195644.89</v>
      </c>
      <c r="V23" s="57">
        <v>151525.54</v>
      </c>
      <c r="W23" s="57">
        <v>83896</v>
      </c>
      <c r="X23" s="57">
        <v>60064</v>
      </c>
      <c r="Y23" s="57">
        <v>342224</v>
      </c>
      <c r="Z23" s="57">
        <v>99024</v>
      </c>
      <c r="AA23" s="57">
        <v>210400</v>
      </c>
      <c r="AB23" s="57">
        <v>262619.40999999997</v>
      </c>
      <c r="AC23" s="57">
        <v>108032</v>
      </c>
      <c r="AD23" s="57">
        <v>50352</v>
      </c>
      <c r="AE23" s="57">
        <v>469952</v>
      </c>
      <c r="AF23" s="57">
        <v>73592</v>
      </c>
      <c r="AG23" s="57">
        <v>225601.15</v>
      </c>
      <c r="AH23" s="57">
        <v>15120</v>
      </c>
      <c r="AI23" s="57">
        <v>255792</v>
      </c>
      <c r="AJ23" s="57">
        <v>105056</v>
      </c>
      <c r="AK23" s="57">
        <v>263824.44</v>
      </c>
      <c r="AL23" s="57">
        <v>347598.02</v>
      </c>
      <c r="AM23" s="57">
        <v>72176</v>
      </c>
      <c r="AN23" s="57">
        <v>227224</v>
      </c>
      <c r="AO23" s="57">
        <v>18944</v>
      </c>
      <c r="AP23" s="57">
        <v>252392</v>
      </c>
      <c r="AQ23" s="57">
        <v>71824</v>
      </c>
      <c r="AR23" s="57">
        <v>54456</v>
      </c>
      <c r="AS23" s="57">
        <v>183760</v>
      </c>
      <c r="AT23" s="57">
        <v>71920</v>
      </c>
      <c r="AU23" s="57">
        <v>132248</v>
      </c>
      <c r="AV23" s="57">
        <v>163056</v>
      </c>
      <c r="AW23" s="57">
        <v>242736</v>
      </c>
      <c r="AX23" s="57">
        <v>196496</v>
      </c>
      <c r="AY23" s="57">
        <v>573488</v>
      </c>
      <c r="AZ23" s="57">
        <v>81680</v>
      </c>
      <c r="BA23" s="57">
        <v>404760.2</v>
      </c>
      <c r="BB23" s="57">
        <v>224104</v>
      </c>
      <c r="BC23" s="57">
        <v>203688</v>
      </c>
      <c r="BD23" s="57">
        <v>66855.11</v>
      </c>
      <c r="BE23" s="57">
        <v>189344</v>
      </c>
      <c r="BF23" s="57">
        <v>123024</v>
      </c>
      <c r="BG23" s="57">
        <v>93128</v>
      </c>
      <c r="BH23" s="57">
        <v>272334</v>
      </c>
      <c r="BI23" s="57">
        <v>158218.26999999999</v>
      </c>
      <c r="BJ23" s="57">
        <v>64944</v>
      </c>
      <c r="BK23" s="57">
        <v>260272</v>
      </c>
      <c r="BL23" s="57">
        <v>259536</v>
      </c>
      <c r="BM23" s="57">
        <v>211400</v>
      </c>
      <c r="BN23" s="57">
        <v>506256.69</v>
      </c>
      <c r="BO23" s="57">
        <v>532512</v>
      </c>
      <c r="BP23" s="57">
        <v>144456</v>
      </c>
      <c r="BQ23" s="57">
        <v>160584</v>
      </c>
      <c r="BR23" s="57">
        <v>277624</v>
      </c>
      <c r="BS23" s="57">
        <v>195200</v>
      </c>
      <c r="BT23" s="57">
        <v>0</v>
      </c>
      <c r="BU23" s="57">
        <v>119408.2</v>
      </c>
      <c r="BV23" s="57">
        <v>59456</v>
      </c>
      <c r="BW23" s="57">
        <v>194920</v>
      </c>
      <c r="BX23" s="57">
        <v>80496</v>
      </c>
      <c r="BY23" s="57">
        <v>126055.5</v>
      </c>
      <c r="BZ23" s="57">
        <v>100002</v>
      </c>
      <c r="CA23" s="57">
        <v>231384</v>
      </c>
      <c r="CB23" s="57">
        <v>162720</v>
      </c>
      <c r="CC23" s="57">
        <v>101840</v>
      </c>
      <c r="CD23" s="57">
        <v>112088</v>
      </c>
      <c r="CE23" s="57">
        <v>102085</v>
      </c>
      <c r="CF23" s="57">
        <v>17256</v>
      </c>
      <c r="CG23" s="57">
        <v>515410.84</v>
      </c>
      <c r="CH23" s="57">
        <v>0</v>
      </c>
      <c r="CI23" s="57">
        <v>-184015.3</v>
      </c>
      <c r="CJ23" s="57">
        <v>148560</v>
      </c>
      <c r="CK23" s="57">
        <v>278000</v>
      </c>
      <c r="CL23" s="57">
        <v>248083.14</v>
      </c>
      <c r="CM23" s="57">
        <v>140995.35999999999</v>
      </c>
      <c r="CN23" s="57">
        <v>157200</v>
      </c>
      <c r="CO23" s="57">
        <v>129104</v>
      </c>
      <c r="CP23" s="62">
        <v>83552</v>
      </c>
    </row>
    <row r="24" spans="2:94" x14ac:dyDescent="0.25">
      <c r="B24" s="61" t="s">
        <v>141</v>
      </c>
      <c r="C24" s="57">
        <v>0</v>
      </c>
      <c r="D24" s="57">
        <v>0</v>
      </c>
      <c r="E24" s="57">
        <v>1068604.3700000001</v>
      </c>
      <c r="F24" s="57">
        <v>609203.74</v>
      </c>
      <c r="G24" s="57">
        <v>19659208.609999999</v>
      </c>
      <c r="H24" s="57">
        <v>1006633.4</v>
      </c>
      <c r="I24" s="57">
        <v>3336958.75</v>
      </c>
      <c r="J24" s="57">
        <v>1157374.22</v>
      </c>
      <c r="K24" s="57">
        <v>714043.75</v>
      </c>
      <c r="L24" s="57">
        <v>812683.02</v>
      </c>
      <c r="M24" s="57">
        <v>1729604.09</v>
      </c>
      <c r="N24" s="57">
        <v>1285566.3799999999</v>
      </c>
      <c r="O24" s="57">
        <v>409840.48</v>
      </c>
      <c r="P24" s="57">
        <v>1201017.76</v>
      </c>
      <c r="Q24" s="57">
        <v>616507.54</v>
      </c>
      <c r="R24" s="57">
        <v>313600.25</v>
      </c>
      <c r="S24" s="57">
        <v>1970122.43</v>
      </c>
      <c r="T24" s="57">
        <v>1613971.93</v>
      </c>
      <c r="U24" s="57">
        <v>1332855.9099999999</v>
      </c>
      <c r="V24" s="57">
        <v>1259760.03</v>
      </c>
      <c r="W24" s="57">
        <v>522254.26</v>
      </c>
      <c r="X24" s="57">
        <v>0</v>
      </c>
      <c r="Y24" s="57">
        <v>0</v>
      </c>
      <c r="Z24" s="57">
        <v>674281.42</v>
      </c>
      <c r="AA24" s="57">
        <v>1894855.05</v>
      </c>
      <c r="AB24" s="57">
        <v>0</v>
      </c>
      <c r="AC24" s="57">
        <v>811149.05</v>
      </c>
      <c r="AD24" s="57">
        <v>0</v>
      </c>
      <c r="AE24" s="57">
        <v>3798983.24</v>
      </c>
      <c r="AF24" s="57">
        <v>713268.52</v>
      </c>
      <c r="AG24" s="57">
        <v>1839607.31</v>
      </c>
      <c r="AH24" s="57">
        <v>726448.92</v>
      </c>
      <c r="AI24" s="57">
        <v>1745273.94</v>
      </c>
      <c r="AJ24" s="57">
        <v>959309.45</v>
      </c>
      <c r="AK24" s="57">
        <v>1989741.23</v>
      </c>
      <c r="AL24" s="57">
        <v>3047024.77</v>
      </c>
      <c r="AM24" s="57">
        <v>511278.71</v>
      </c>
      <c r="AN24" s="57">
        <v>1510128.9</v>
      </c>
      <c r="AO24" s="57">
        <v>0</v>
      </c>
      <c r="AP24" s="57">
        <v>1379191.56</v>
      </c>
      <c r="AQ24" s="57">
        <v>421806.6</v>
      </c>
      <c r="AR24" s="57">
        <v>0</v>
      </c>
      <c r="AS24" s="57">
        <v>1619297.36</v>
      </c>
      <c r="AT24" s="57">
        <v>635635.31000000006</v>
      </c>
      <c r="AU24" s="57">
        <v>694017.75</v>
      </c>
      <c r="AV24" s="57">
        <v>1007411.38</v>
      </c>
      <c r="AW24" s="57">
        <v>1875904.49</v>
      </c>
      <c r="AX24" s="57">
        <v>1480350.7</v>
      </c>
      <c r="AY24" s="57">
        <v>3672536.21</v>
      </c>
      <c r="AZ24" s="57">
        <v>0</v>
      </c>
      <c r="BA24" s="57">
        <v>1647452.06</v>
      </c>
      <c r="BB24" s="57">
        <v>1177344.68</v>
      </c>
      <c r="BC24" s="57">
        <v>1255365.3500000001</v>
      </c>
      <c r="BD24" s="57">
        <v>650092.14</v>
      </c>
      <c r="BE24" s="57">
        <v>0</v>
      </c>
      <c r="BF24" s="57">
        <v>620387.78</v>
      </c>
      <c r="BG24" s="57">
        <v>1051466.03</v>
      </c>
      <c r="BH24" s="57">
        <v>1673274.3</v>
      </c>
      <c r="BI24" s="57">
        <v>0</v>
      </c>
      <c r="BJ24" s="57">
        <v>379303.37</v>
      </c>
      <c r="BK24" s="57">
        <v>1387618.12</v>
      </c>
      <c r="BL24" s="57">
        <v>2801178.41</v>
      </c>
      <c r="BM24" s="57">
        <v>1827905.13</v>
      </c>
      <c r="BN24" s="57">
        <v>4562072.55</v>
      </c>
      <c r="BO24" s="57">
        <v>4665214.9400000004</v>
      </c>
      <c r="BP24" s="57">
        <v>1360109.36</v>
      </c>
      <c r="BQ24" s="57">
        <v>0</v>
      </c>
      <c r="BR24" s="57">
        <v>2228598.4900000002</v>
      </c>
      <c r="BS24" s="57">
        <v>1408116.41</v>
      </c>
      <c r="BT24" s="57">
        <v>0</v>
      </c>
      <c r="BU24" s="57">
        <v>637840.11</v>
      </c>
      <c r="BV24" s="57">
        <v>374474.4</v>
      </c>
      <c r="BW24" s="57">
        <v>0</v>
      </c>
      <c r="BX24" s="57">
        <v>705574.99</v>
      </c>
      <c r="BY24" s="57">
        <v>1168895.23</v>
      </c>
      <c r="BZ24" s="57">
        <v>0</v>
      </c>
      <c r="CA24" s="57">
        <v>1863115.78</v>
      </c>
      <c r="CB24" s="57">
        <v>976232.38</v>
      </c>
      <c r="CC24" s="57">
        <v>1018591.67</v>
      </c>
      <c r="CD24" s="57">
        <v>0</v>
      </c>
      <c r="CE24" s="57">
        <v>639633.03</v>
      </c>
      <c r="CF24" s="57">
        <v>0</v>
      </c>
      <c r="CG24" s="57">
        <v>3371899.61</v>
      </c>
      <c r="CH24" s="57">
        <v>0</v>
      </c>
      <c r="CI24" s="57">
        <v>0</v>
      </c>
      <c r="CJ24" s="57">
        <v>2252388.5099999998</v>
      </c>
      <c r="CK24" s="57">
        <v>0</v>
      </c>
      <c r="CL24" s="57">
        <v>3056211.26</v>
      </c>
      <c r="CM24" s="57">
        <v>0</v>
      </c>
      <c r="CN24" s="57">
        <v>1966328.91</v>
      </c>
      <c r="CO24" s="57">
        <v>1210690.47</v>
      </c>
      <c r="CP24" s="62">
        <v>492399.57</v>
      </c>
    </row>
    <row r="25" spans="2:94" x14ac:dyDescent="0.25">
      <c r="B25" s="61" t="s">
        <v>142</v>
      </c>
      <c r="C25" s="57">
        <v>280</v>
      </c>
      <c r="D25" s="57">
        <v>0</v>
      </c>
      <c r="E25" s="57">
        <v>233859.57</v>
      </c>
      <c r="F25" s="57">
        <v>188948.11</v>
      </c>
      <c r="G25" s="57">
        <v>2297155.38</v>
      </c>
      <c r="H25" s="57">
        <v>624093.94999999995</v>
      </c>
      <c r="I25" s="57">
        <v>0</v>
      </c>
      <c r="J25" s="57">
        <v>0</v>
      </c>
      <c r="K25" s="57">
        <v>0</v>
      </c>
      <c r="L25" s="57">
        <v>0</v>
      </c>
      <c r="M25" s="57">
        <v>437335.29</v>
      </c>
      <c r="N25" s="57">
        <v>0</v>
      </c>
      <c r="O25" s="57">
        <v>148997.69</v>
      </c>
      <c r="P25" s="57">
        <v>0</v>
      </c>
      <c r="Q25" s="57">
        <v>0</v>
      </c>
      <c r="R25" s="57">
        <v>202408.18</v>
      </c>
      <c r="S25" s="57">
        <v>0</v>
      </c>
      <c r="T25" s="57">
        <v>0</v>
      </c>
      <c r="U25" s="57">
        <v>378335.88</v>
      </c>
      <c r="V25" s="57">
        <v>0</v>
      </c>
      <c r="W25" s="57">
        <v>413967.84</v>
      </c>
      <c r="X25" s="57">
        <v>0</v>
      </c>
      <c r="Y25" s="57">
        <v>0</v>
      </c>
      <c r="Z25" s="57">
        <v>217577.46</v>
      </c>
      <c r="AA25" s="57">
        <v>397821.8</v>
      </c>
      <c r="AB25" s="57">
        <v>1.8</v>
      </c>
      <c r="AC25" s="57">
        <v>194520.3</v>
      </c>
      <c r="AD25" s="57">
        <v>0</v>
      </c>
      <c r="AE25" s="57">
        <v>361351.82</v>
      </c>
      <c r="AF25" s="57">
        <v>0</v>
      </c>
      <c r="AG25" s="57">
        <v>682798.32</v>
      </c>
      <c r="AH25" s="57">
        <v>0</v>
      </c>
      <c r="AI25" s="57">
        <v>290826.84999999998</v>
      </c>
      <c r="AJ25" s="57">
        <v>332399.90000000002</v>
      </c>
      <c r="AK25" s="57">
        <v>586413.31000000006</v>
      </c>
      <c r="AL25" s="57">
        <v>924698.59</v>
      </c>
      <c r="AM25" s="57">
        <v>196080.71</v>
      </c>
      <c r="AN25" s="57">
        <v>529859.64</v>
      </c>
      <c r="AO25" s="57">
        <v>0</v>
      </c>
      <c r="AP25" s="57">
        <v>382011.55</v>
      </c>
      <c r="AQ25" s="57">
        <v>188083.71</v>
      </c>
      <c r="AR25" s="57">
        <v>203137.18</v>
      </c>
      <c r="AS25" s="57">
        <v>170496.19</v>
      </c>
      <c r="AT25" s="57">
        <v>76579.17</v>
      </c>
      <c r="AU25" s="57">
        <v>449653.84</v>
      </c>
      <c r="AV25" s="57">
        <v>205088.78</v>
      </c>
      <c r="AW25" s="57">
        <v>611143.56999999995</v>
      </c>
      <c r="AX25" s="57">
        <v>575752.06000000006</v>
      </c>
      <c r="AY25" s="57">
        <v>932661.36</v>
      </c>
      <c r="AZ25" s="57">
        <v>0</v>
      </c>
      <c r="BA25" s="57">
        <v>669973.64</v>
      </c>
      <c r="BB25" s="57">
        <v>393769.15</v>
      </c>
      <c r="BC25" s="57">
        <v>454925.34</v>
      </c>
      <c r="BD25" s="57">
        <v>213313.91</v>
      </c>
      <c r="BE25" s="57">
        <v>0</v>
      </c>
      <c r="BF25" s="57">
        <v>362709.37</v>
      </c>
      <c r="BG25" s="57">
        <v>159450.72</v>
      </c>
      <c r="BH25" s="57">
        <v>889796.28</v>
      </c>
      <c r="BI25" s="57">
        <v>0</v>
      </c>
      <c r="BJ25" s="57">
        <v>155900.95000000001</v>
      </c>
      <c r="BK25" s="57">
        <v>621283.97</v>
      </c>
      <c r="BL25" s="57">
        <v>646998.68999999994</v>
      </c>
      <c r="BM25" s="57">
        <v>363307.8</v>
      </c>
      <c r="BN25" s="57">
        <v>438996.79</v>
      </c>
      <c r="BO25" s="57">
        <v>1022183.59</v>
      </c>
      <c r="BP25" s="57">
        <v>198054.13</v>
      </c>
      <c r="BQ25" s="57">
        <v>527101.97</v>
      </c>
      <c r="BR25" s="57">
        <v>471632.48</v>
      </c>
      <c r="BS25" s="57">
        <v>464234.76</v>
      </c>
      <c r="BT25" s="57">
        <v>0</v>
      </c>
      <c r="BU25" s="57">
        <v>23647.86</v>
      </c>
      <c r="BV25" s="57">
        <v>189244.33</v>
      </c>
      <c r="BW25" s="57">
        <v>322775.33</v>
      </c>
      <c r="BX25" s="57">
        <v>144309.39000000001</v>
      </c>
      <c r="BY25" s="57">
        <v>301123.42</v>
      </c>
      <c r="BZ25" s="57">
        <v>0</v>
      </c>
      <c r="CA25" s="57">
        <v>220473.42</v>
      </c>
      <c r="CB25" s="57">
        <v>340227.83</v>
      </c>
      <c r="CC25" s="57">
        <v>221433.93</v>
      </c>
      <c r="CD25" s="57">
        <v>442919.89</v>
      </c>
      <c r="CE25" s="57">
        <v>391288.72</v>
      </c>
      <c r="CF25" s="57">
        <v>0</v>
      </c>
      <c r="CG25" s="57">
        <v>723536.88</v>
      </c>
      <c r="CH25" s="57">
        <v>0</v>
      </c>
      <c r="CI25" s="57">
        <v>0</v>
      </c>
      <c r="CJ25" s="57">
        <v>0</v>
      </c>
      <c r="CK25" s="57">
        <v>0</v>
      </c>
      <c r="CL25" s="57">
        <v>447235</v>
      </c>
      <c r="CM25" s="57">
        <v>368506.63</v>
      </c>
      <c r="CN25" s="57">
        <v>193092.12</v>
      </c>
      <c r="CO25" s="57">
        <v>269974.3</v>
      </c>
      <c r="CP25" s="62">
        <v>118131.65</v>
      </c>
    </row>
    <row r="26" spans="2:94" x14ac:dyDescent="0.25">
      <c r="B26" s="61" t="s">
        <v>143</v>
      </c>
      <c r="C26" s="57">
        <v>0</v>
      </c>
      <c r="D26" s="57">
        <v>0</v>
      </c>
      <c r="E26" s="57">
        <v>9510.6200000000008</v>
      </c>
      <c r="F26" s="57">
        <v>0</v>
      </c>
      <c r="G26" s="57">
        <v>2268.48</v>
      </c>
      <c r="H26" s="57">
        <v>240</v>
      </c>
      <c r="I26" s="57">
        <v>13556.6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4950</v>
      </c>
      <c r="P26" s="57">
        <v>0</v>
      </c>
      <c r="Q26" s="57">
        <v>0</v>
      </c>
      <c r="R26" s="57">
        <v>0</v>
      </c>
      <c r="S26" s="57">
        <v>0</v>
      </c>
      <c r="T26" s="57">
        <v>27766.959999999999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2487.2399999999998</v>
      </c>
      <c r="AA26" s="57">
        <v>9461.81</v>
      </c>
      <c r="AB26" s="57">
        <v>74.7</v>
      </c>
      <c r="AC26" s="57">
        <v>0</v>
      </c>
      <c r="AD26" s="57">
        <v>0</v>
      </c>
      <c r="AE26" s="57">
        <v>0</v>
      </c>
      <c r="AF26" s="57">
        <v>1128.22</v>
      </c>
      <c r="AG26" s="57">
        <v>0</v>
      </c>
      <c r="AH26" s="57">
        <v>0</v>
      </c>
      <c r="AI26" s="57">
        <v>152738.73000000001</v>
      </c>
      <c r="AJ26" s="57">
        <v>1805.79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2695.56</v>
      </c>
      <c r="AV26" s="57">
        <v>0</v>
      </c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0</v>
      </c>
      <c r="BD26" s="57">
        <v>3705.33</v>
      </c>
      <c r="BE26" s="57">
        <v>0</v>
      </c>
      <c r="BF26" s="57">
        <v>0</v>
      </c>
      <c r="BG26" s="57">
        <v>0</v>
      </c>
      <c r="BH26" s="57">
        <v>14645.83</v>
      </c>
      <c r="BI26" s="57">
        <v>0</v>
      </c>
      <c r="BJ26" s="57">
        <v>0</v>
      </c>
      <c r="BK26" s="57">
        <v>0</v>
      </c>
      <c r="BL26" s="57">
        <v>0</v>
      </c>
      <c r="BM26" s="57">
        <v>17600.34</v>
      </c>
      <c r="BN26" s="57">
        <v>0</v>
      </c>
      <c r="BO26" s="57">
        <v>0</v>
      </c>
      <c r="BP26" s="57">
        <v>0</v>
      </c>
      <c r="BQ26" s="57">
        <v>108.27</v>
      </c>
      <c r="BR26" s="57">
        <v>0</v>
      </c>
      <c r="BS26" s="57">
        <v>0</v>
      </c>
      <c r="BT26" s="57">
        <v>0</v>
      </c>
      <c r="BU26" s="57">
        <v>0</v>
      </c>
      <c r="BV26" s="57">
        <v>0</v>
      </c>
      <c r="BW26" s="57">
        <v>0</v>
      </c>
      <c r="BX26" s="57">
        <v>0</v>
      </c>
      <c r="BY26" s="57">
        <v>300</v>
      </c>
      <c r="BZ26" s="57">
        <v>0</v>
      </c>
      <c r="CA26" s="57">
        <v>0</v>
      </c>
      <c r="CB26" s="57">
        <v>0</v>
      </c>
      <c r="CC26" s="57">
        <v>0</v>
      </c>
      <c r="CD26" s="57">
        <v>0</v>
      </c>
      <c r="CE26" s="57">
        <v>0</v>
      </c>
      <c r="CF26" s="57">
        <v>0</v>
      </c>
      <c r="CG26" s="57">
        <v>0</v>
      </c>
      <c r="CH26" s="57">
        <v>2066.4499999999998</v>
      </c>
      <c r="CI26" s="57">
        <v>86164.32</v>
      </c>
      <c r="CJ26" s="57">
        <v>0</v>
      </c>
      <c r="CK26" s="57">
        <v>0</v>
      </c>
      <c r="CL26" s="57">
        <v>0</v>
      </c>
      <c r="CM26" s="57">
        <v>1347.61</v>
      </c>
      <c r="CN26" s="57">
        <v>0</v>
      </c>
      <c r="CO26" s="57">
        <v>9319.68</v>
      </c>
      <c r="CP26" s="62">
        <v>0</v>
      </c>
    </row>
    <row r="27" spans="2:94" s="93" customFormat="1" x14ac:dyDescent="0.25">
      <c r="B27" s="102" t="s">
        <v>144</v>
      </c>
      <c r="C27" s="100">
        <v>16021508.23</v>
      </c>
      <c r="D27" s="100">
        <v>4492580.33</v>
      </c>
      <c r="E27" s="100">
        <v>2888939.0399999996</v>
      </c>
      <c r="F27" s="100">
        <v>1899779.7600000002</v>
      </c>
      <c r="G27" s="100">
        <v>41537168.359999999</v>
      </c>
      <c r="H27" s="100">
        <v>4144066.8999999994</v>
      </c>
      <c r="I27" s="100">
        <v>5356118.51</v>
      </c>
      <c r="J27" s="100">
        <v>3556431.8599999994</v>
      </c>
      <c r="K27" s="100">
        <v>2051393.0499999998</v>
      </c>
      <c r="L27" s="100">
        <v>2837347.7800000007</v>
      </c>
      <c r="M27" s="100">
        <v>6639638.580000001</v>
      </c>
      <c r="N27" s="100">
        <v>2889913.6900000004</v>
      </c>
      <c r="O27" s="100">
        <v>1464443.8099999996</v>
      </c>
      <c r="P27" s="100">
        <v>3507208.74</v>
      </c>
      <c r="Q27" s="100">
        <v>3155675.1399999997</v>
      </c>
      <c r="R27" s="100">
        <v>1431885.49</v>
      </c>
      <c r="S27" s="100">
        <v>6387990.3499999996</v>
      </c>
      <c r="T27" s="100">
        <v>6022869.0900000008</v>
      </c>
      <c r="U27" s="100">
        <v>4264346.46</v>
      </c>
      <c r="V27" s="100">
        <v>3564715.0999999996</v>
      </c>
      <c r="W27" s="100">
        <v>2052255.24</v>
      </c>
      <c r="X27" s="100">
        <v>1341963.54</v>
      </c>
      <c r="Y27" s="100">
        <v>8666066.3300000001</v>
      </c>
      <c r="Z27" s="100">
        <v>2277900.3899999987</v>
      </c>
      <c r="AA27" s="100">
        <v>6500006.6300000018</v>
      </c>
      <c r="AB27" s="100">
        <v>5512079.7699999996</v>
      </c>
      <c r="AC27" s="100">
        <v>2487632.330000001</v>
      </c>
      <c r="AD27" s="100">
        <v>1498718.15</v>
      </c>
      <c r="AE27" s="100">
        <v>8577309.339999998</v>
      </c>
      <c r="AF27" s="100">
        <v>1645894.51</v>
      </c>
      <c r="AG27" s="100">
        <v>6748078.9400000013</v>
      </c>
      <c r="AH27" s="100">
        <v>1450673.5000000005</v>
      </c>
      <c r="AI27" s="100">
        <v>5502457.5700000003</v>
      </c>
      <c r="AJ27" s="100">
        <v>2303356.4700000002</v>
      </c>
      <c r="AK27" s="100">
        <v>6076500.8399999999</v>
      </c>
      <c r="AL27" s="100">
        <v>8888203.7500000075</v>
      </c>
      <c r="AM27" s="100">
        <v>1286702.2600000002</v>
      </c>
      <c r="AN27" s="100">
        <v>4716039.5099999988</v>
      </c>
      <c r="AO27" s="100">
        <v>778961.37999999989</v>
      </c>
      <c r="AP27" s="100">
        <v>4002622.6700000009</v>
      </c>
      <c r="AQ27" s="100">
        <v>1281477.4299999997</v>
      </c>
      <c r="AR27" s="100">
        <v>1251274.7699999993</v>
      </c>
      <c r="AS27" s="100">
        <v>3854550.28</v>
      </c>
      <c r="AT27" s="100">
        <v>1338091.3599999999</v>
      </c>
      <c r="AU27" s="100">
        <v>2443123.4499999997</v>
      </c>
      <c r="AV27" s="100">
        <v>2921032.98</v>
      </c>
      <c r="AW27" s="100">
        <v>5653379.629999998</v>
      </c>
      <c r="AX27" s="100">
        <v>4181108.77</v>
      </c>
      <c r="AY27" s="100">
        <v>9804070.0300000012</v>
      </c>
      <c r="AZ27" s="100">
        <v>1465199.73</v>
      </c>
      <c r="BA27" s="100">
        <v>5945438.21</v>
      </c>
      <c r="BB27" s="100">
        <v>3615048.2500000005</v>
      </c>
      <c r="BC27" s="100">
        <v>3881386.33</v>
      </c>
      <c r="BD27" s="100">
        <v>2046574.1900000002</v>
      </c>
      <c r="BE27" s="100">
        <v>4208978.21</v>
      </c>
      <c r="BF27" s="100">
        <v>2320903.2299999995</v>
      </c>
      <c r="BG27" s="100">
        <v>2345700.2599999993</v>
      </c>
      <c r="BH27" s="100">
        <v>6062225.2499999981</v>
      </c>
      <c r="BI27" s="100">
        <v>2937400.0500000003</v>
      </c>
      <c r="BJ27" s="100">
        <v>1530690.39</v>
      </c>
      <c r="BK27" s="100">
        <v>4673559.2200000007</v>
      </c>
      <c r="BL27" s="100">
        <v>6110547.4999999981</v>
      </c>
      <c r="BM27" s="100">
        <v>3772486.8000000007</v>
      </c>
      <c r="BN27" s="100">
        <v>9002279.6800000072</v>
      </c>
      <c r="BO27" s="100">
        <v>14270446.129999999</v>
      </c>
      <c r="BP27" s="100">
        <v>3195749.370000001</v>
      </c>
      <c r="BQ27" s="100">
        <v>4237433.0900000008</v>
      </c>
      <c r="BR27" s="100">
        <v>5712425.7799999993</v>
      </c>
      <c r="BS27" s="100">
        <v>3725268.4000000004</v>
      </c>
      <c r="BT27" s="100">
        <v>1816169.9099999997</v>
      </c>
      <c r="BU27" s="100">
        <v>2199414.8899999997</v>
      </c>
      <c r="BV27" s="100">
        <v>1189879.1599999997</v>
      </c>
      <c r="BW27" s="100">
        <v>3377979.6000000006</v>
      </c>
      <c r="BX27" s="100">
        <v>1533465.3900000001</v>
      </c>
      <c r="BY27" s="100">
        <v>2809518.0500000003</v>
      </c>
      <c r="BZ27" s="100">
        <v>2118439.3599999994</v>
      </c>
      <c r="CA27" s="100">
        <v>4340351.1599999992</v>
      </c>
      <c r="CB27" s="100">
        <v>3190691.4699999997</v>
      </c>
      <c r="CC27" s="100">
        <v>2263184.48</v>
      </c>
      <c r="CD27" s="100">
        <v>2405671.12</v>
      </c>
      <c r="CE27" s="100">
        <v>2477061.0499999989</v>
      </c>
      <c r="CF27" s="100">
        <v>510759.64</v>
      </c>
      <c r="CG27" s="100">
        <v>9645415.6400000006</v>
      </c>
      <c r="CH27" s="100">
        <v>6151422.4900000012</v>
      </c>
      <c r="CI27" s="100">
        <v>10766651.890000001</v>
      </c>
      <c r="CJ27" s="100">
        <v>4170769.1199999992</v>
      </c>
      <c r="CK27" s="100">
        <v>4742204.96</v>
      </c>
      <c r="CL27" s="100">
        <v>8833889.8800000008</v>
      </c>
      <c r="CM27" s="100">
        <v>6111454.2700000005</v>
      </c>
      <c r="CN27" s="100">
        <v>4284611.7600000007</v>
      </c>
      <c r="CO27" s="100">
        <v>2605039.4099999997</v>
      </c>
      <c r="CP27" s="101">
        <v>1419408.2000000004</v>
      </c>
    </row>
    <row r="28" spans="2:94" x14ac:dyDescent="0.25">
      <c r="B28" s="61" t="s">
        <v>145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-1793.67</v>
      </c>
      <c r="BC28" s="57">
        <v>0</v>
      </c>
      <c r="BD28" s="57">
        <v>0</v>
      </c>
      <c r="BE28" s="57">
        <v>0</v>
      </c>
      <c r="BF28" s="57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0</v>
      </c>
      <c r="BL28" s="57">
        <v>0</v>
      </c>
      <c r="BM28" s="57">
        <v>0</v>
      </c>
      <c r="BN28" s="57">
        <v>0</v>
      </c>
      <c r="BO28" s="57">
        <v>0</v>
      </c>
      <c r="BP28" s="57">
        <v>-1905</v>
      </c>
      <c r="BQ28" s="57">
        <v>0</v>
      </c>
      <c r="BR28" s="57">
        <v>0</v>
      </c>
      <c r="BS28" s="57">
        <v>0</v>
      </c>
      <c r="BT28" s="57">
        <v>0</v>
      </c>
      <c r="BU28" s="57">
        <v>0</v>
      </c>
      <c r="BV28" s="57">
        <v>0</v>
      </c>
      <c r="BW28" s="57">
        <v>0</v>
      </c>
      <c r="BX28" s="57">
        <v>0</v>
      </c>
      <c r="BY28" s="57">
        <v>0</v>
      </c>
      <c r="BZ28" s="57">
        <v>0</v>
      </c>
      <c r="CA28" s="57">
        <v>0</v>
      </c>
      <c r="CB28" s="57">
        <v>0</v>
      </c>
      <c r="CC28" s="57">
        <v>0</v>
      </c>
      <c r="CD28" s="57">
        <v>0</v>
      </c>
      <c r="CE28" s="57">
        <v>0</v>
      </c>
      <c r="CF28" s="57">
        <v>0</v>
      </c>
      <c r="CG28" s="57">
        <v>0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0</v>
      </c>
      <c r="CN28" s="57">
        <v>0</v>
      </c>
      <c r="CO28" s="57">
        <v>0</v>
      </c>
      <c r="CP28" s="62">
        <v>0</v>
      </c>
    </row>
    <row r="29" spans="2:94" x14ac:dyDescent="0.25">
      <c r="B29" s="61" t="s">
        <v>146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-144171.76</v>
      </c>
      <c r="Z29" s="57">
        <v>0</v>
      </c>
      <c r="AA29" s="57">
        <v>0</v>
      </c>
      <c r="AB29" s="57">
        <v>-112792.8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-310915.62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482.76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-1632.11</v>
      </c>
      <c r="AZ29" s="57">
        <v>-92196.3</v>
      </c>
      <c r="BA29" s="57">
        <v>0</v>
      </c>
      <c r="BB29" s="57">
        <v>0</v>
      </c>
      <c r="BC29" s="57">
        <v>0</v>
      </c>
      <c r="BD29" s="57">
        <v>-5915.56</v>
      </c>
      <c r="BE29" s="57">
        <v>0</v>
      </c>
      <c r="BF29" s="57">
        <v>0</v>
      </c>
      <c r="BG29" s="57">
        <v>0</v>
      </c>
      <c r="BH29" s="57">
        <v>0</v>
      </c>
      <c r="BI29" s="57">
        <v>0</v>
      </c>
      <c r="BJ29" s="57">
        <v>0</v>
      </c>
      <c r="BK29" s="57">
        <v>0</v>
      </c>
      <c r="BL29" s="57">
        <v>-43375.8</v>
      </c>
      <c r="BM29" s="57">
        <v>0</v>
      </c>
      <c r="BN29" s="57">
        <v>-77486.58</v>
      </c>
      <c r="BO29" s="57">
        <v>0</v>
      </c>
      <c r="BP29" s="57">
        <v>0</v>
      </c>
      <c r="BQ29" s="57">
        <v>0</v>
      </c>
      <c r="BR29" s="57">
        <v>-111598.14</v>
      </c>
      <c r="BS29" s="57">
        <v>-115153.26</v>
      </c>
      <c r="BT29" s="57">
        <v>0</v>
      </c>
      <c r="BU29" s="57">
        <v>0</v>
      </c>
      <c r="BV29" s="57">
        <v>0</v>
      </c>
      <c r="BW29" s="57">
        <v>0</v>
      </c>
      <c r="BX29" s="57">
        <v>0</v>
      </c>
      <c r="BY29" s="57">
        <v>0</v>
      </c>
      <c r="BZ29" s="57">
        <v>0</v>
      </c>
      <c r="CA29" s="57">
        <v>0</v>
      </c>
      <c r="CB29" s="57">
        <v>0</v>
      </c>
      <c r="CC29" s="57">
        <v>-15149.19</v>
      </c>
      <c r="CD29" s="57">
        <v>0</v>
      </c>
      <c r="CE29" s="57">
        <v>0</v>
      </c>
      <c r="CF29" s="57">
        <v>-1988</v>
      </c>
      <c r="CG29" s="57">
        <v>0</v>
      </c>
      <c r="CH29" s="57">
        <v>0</v>
      </c>
      <c r="CI29" s="57">
        <v>-2531.2800000000002</v>
      </c>
      <c r="CJ29" s="57">
        <v>0</v>
      </c>
      <c r="CK29" s="57">
        <v>-445.2</v>
      </c>
      <c r="CL29" s="57">
        <v>0</v>
      </c>
      <c r="CM29" s="57">
        <v>0</v>
      </c>
      <c r="CN29" s="57">
        <v>0</v>
      </c>
      <c r="CO29" s="57">
        <v>0</v>
      </c>
      <c r="CP29" s="62">
        <v>0</v>
      </c>
    </row>
    <row r="30" spans="2:94" x14ac:dyDescent="0.25">
      <c r="B30" s="61" t="s">
        <v>147</v>
      </c>
      <c r="C30" s="57">
        <v>-315016.68</v>
      </c>
      <c r="D30" s="57">
        <v>-1403316.52</v>
      </c>
      <c r="E30" s="57">
        <v>-175560.88</v>
      </c>
      <c r="F30" s="57">
        <v>-16880.599999999999</v>
      </c>
      <c r="G30" s="57">
        <v>-11113019.210000001</v>
      </c>
      <c r="H30" s="57">
        <v>-50318.5</v>
      </c>
      <c r="I30" s="57">
        <v>-281538.48</v>
      </c>
      <c r="J30" s="57">
        <v>-36481.800000000003</v>
      </c>
      <c r="K30" s="57">
        <v>-73442.210000000006</v>
      </c>
      <c r="L30" s="57">
        <v>-63666.47</v>
      </c>
      <c r="M30" s="57">
        <v>-331029.96000000002</v>
      </c>
      <c r="N30" s="57">
        <v>0</v>
      </c>
      <c r="O30" s="57">
        <v>0</v>
      </c>
      <c r="P30" s="57">
        <v>-14633.22</v>
      </c>
      <c r="Q30" s="57">
        <v>-26586.44</v>
      </c>
      <c r="R30" s="57">
        <v>-23797.75</v>
      </c>
      <c r="S30" s="57">
        <v>-168233.45</v>
      </c>
      <c r="T30" s="57">
        <v>-16213.5</v>
      </c>
      <c r="U30" s="57">
        <v>-240687.76</v>
      </c>
      <c r="V30" s="57">
        <v>0</v>
      </c>
      <c r="W30" s="57">
        <v>-481.81</v>
      </c>
      <c r="X30" s="57">
        <v>0</v>
      </c>
      <c r="Y30" s="57">
        <v>-167085.04999999999</v>
      </c>
      <c r="Z30" s="57">
        <v>-76218</v>
      </c>
      <c r="AA30" s="57">
        <v>-704266</v>
      </c>
      <c r="AB30" s="57">
        <v>-70751.100000000006</v>
      </c>
      <c r="AC30" s="57">
        <v>-8650</v>
      </c>
      <c r="AD30" s="57">
        <v>14184.03</v>
      </c>
      <c r="AE30" s="57">
        <v>-916758.84</v>
      </c>
      <c r="AF30" s="57">
        <v>-88711</v>
      </c>
      <c r="AG30" s="57">
        <v>-126495.3</v>
      </c>
      <c r="AH30" s="57">
        <v>-45015.7</v>
      </c>
      <c r="AI30" s="57">
        <v>-157781.54999999999</v>
      </c>
      <c r="AJ30" s="57">
        <v>-309660.40000000002</v>
      </c>
      <c r="AK30" s="57">
        <v>-222698.08</v>
      </c>
      <c r="AL30" s="57">
        <v>-432773.83</v>
      </c>
      <c r="AM30" s="57">
        <v>0</v>
      </c>
      <c r="AN30" s="57">
        <v>-33402.15</v>
      </c>
      <c r="AO30" s="57">
        <v>-40962.639999999999</v>
      </c>
      <c r="AP30" s="57">
        <v>-40443.629999999997</v>
      </c>
      <c r="AQ30" s="57">
        <v>0</v>
      </c>
      <c r="AR30" s="57">
        <v>-47746.47</v>
      </c>
      <c r="AS30" s="57">
        <v>-196829.9</v>
      </c>
      <c r="AT30" s="57">
        <v>-23324.65</v>
      </c>
      <c r="AU30" s="57">
        <v>-4716.5600000000004</v>
      </c>
      <c r="AV30" s="57">
        <v>-34759.56</v>
      </c>
      <c r="AW30" s="57">
        <v>-168539.8</v>
      </c>
      <c r="AX30" s="57">
        <v>-103408</v>
      </c>
      <c r="AY30" s="57">
        <v>-86916.39</v>
      </c>
      <c r="AZ30" s="57">
        <v>-5577</v>
      </c>
      <c r="BA30" s="57">
        <v>-88641.27</v>
      </c>
      <c r="BB30" s="57">
        <v>-106063.76</v>
      </c>
      <c r="BC30" s="57">
        <v>-2005</v>
      </c>
      <c r="BD30" s="57">
        <v>-19297.03</v>
      </c>
      <c r="BE30" s="57">
        <v>-54189.18</v>
      </c>
      <c r="BF30" s="57">
        <v>-8448.6200000000008</v>
      </c>
      <c r="BG30" s="57">
        <v>-128649</v>
      </c>
      <c r="BH30" s="57">
        <v>-27432.36</v>
      </c>
      <c r="BI30" s="57">
        <v>-147726.47</v>
      </c>
      <c r="BJ30" s="57">
        <v>-3304.77</v>
      </c>
      <c r="BK30" s="57">
        <v>-190404.42</v>
      </c>
      <c r="BL30" s="57">
        <v>-976381.68</v>
      </c>
      <c r="BM30" s="57">
        <v>-1382721.61</v>
      </c>
      <c r="BN30" s="57">
        <v>-201359.68</v>
      </c>
      <c r="BO30" s="57">
        <v>-1633826.56</v>
      </c>
      <c r="BP30" s="57">
        <v>-119092.34</v>
      </c>
      <c r="BQ30" s="57">
        <v>0</v>
      </c>
      <c r="BR30" s="57">
        <v>-3859.2</v>
      </c>
      <c r="BS30" s="57">
        <v>-118732.73</v>
      </c>
      <c r="BT30" s="57">
        <v>-77913.850000000006</v>
      </c>
      <c r="BU30" s="57">
        <v>-12325.8</v>
      </c>
      <c r="BV30" s="57">
        <v>0</v>
      </c>
      <c r="BW30" s="57">
        <v>-87996.5</v>
      </c>
      <c r="BX30" s="57">
        <v>-317176.53999999998</v>
      </c>
      <c r="BY30" s="57">
        <v>-250897.75</v>
      </c>
      <c r="BZ30" s="57">
        <v>0</v>
      </c>
      <c r="CA30" s="57">
        <v>-446606.2</v>
      </c>
      <c r="CB30" s="57">
        <v>-54403.79</v>
      </c>
      <c r="CC30" s="57">
        <v>-61981.33</v>
      </c>
      <c r="CD30" s="57">
        <v>-2626.94</v>
      </c>
      <c r="CE30" s="57">
        <v>-14743.2</v>
      </c>
      <c r="CF30" s="57">
        <v>-3690</v>
      </c>
      <c r="CG30" s="57">
        <v>-35936.44</v>
      </c>
      <c r="CH30" s="57">
        <v>0</v>
      </c>
      <c r="CI30" s="57">
        <v>-94736.3</v>
      </c>
      <c r="CJ30" s="57">
        <v>-72026.33</v>
      </c>
      <c r="CK30" s="57">
        <v>-5925.6</v>
      </c>
      <c r="CL30" s="57">
        <v>-33100.620000000003</v>
      </c>
      <c r="CM30" s="57">
        <v>0</v>
      </c>
      <c r="CN30" s="57">
        <v>-51607.67</v>
      </c>
      <c r="CO30" s="57">
        <v>-120527.26</v>
      </c>
      <c r="CP30" s="62">
        <v>-1972.8</v>
      </c>
    </row>
    <row r="31" spans="2:94" x14ac:dyDescent="0.25">
      <c r="B31" s="61" t="s">
        <v>148</v>
      </c>
      <c r="C31" s="57">
        <v>-151454.39999999999</v>
      </c>
      <c r="D31" s="57">
        <v>0</v>
      </c>
      <c r="E31" s="57">
        <v>0</v>
      </c>
      <c r="F31" s="57">
        <v>0</v>
      </c>
      <c r="G31" s="57">
        <v>0</v>
      </c>
      <c r="H31" s="57">
        <v>-7322.36</v>
      </c>
      <c r="I31" s="57">
        <v>0</v>
      </c>
      <c r="J31" s="57">
        <v>0</v>
      </c>
      <c r="K31" s="57">
        <v>0</v>
      </c>
      <c r="L31" s="57">
        <v>-7544.55</v>
      </c>
      <c r="M31" s="57">
        <v>-6201.18</v>
      </c>
      <c r="N31" s="57">
        <v>0</v>
      </c>
      <c r="O31" s="57">
        <v>0</v>
      </c>
      <c r="P31" s="57">
        <v>-982.68</v>
      </c>
      <c r="Q31" s="57">
        <v>0</v>
      </c>
      <c r="R31" s="57">
        <v>0</v>
      </c>
      <c r="S31" s="57">
        <v>0</v>
      </c>
      <c r="T31" s="57">
        <v>-1372.6</v>
      </c>
      <c r="U31" s="57">
        <v>0</v>
      </c>
      <c r="V31" s="57">
        <v>0</v>
      </c>
      <c r="W31" s="57">
        <v>-3964.62</v>
      </c>
      <c r="X31" s="57">
        <v>0</v>
      </c>
      <c r="Y31" s="57">
        <v>-10236.36</v>
      </c>
      <c r="Z31" s="57">
        <v>0</v>
      </c>
      <c r="AA31" s="57">
        <v>0</v>
      </c>
      <c r="AB31" s="57">
        <v>-99313.8</v>
      </c>
      <c r="AC31" s="57">
        <v>0</v>
      </c>
      <c r="AD31" s="57">
        <v>0</v>
      </c>
      <c r="AE31" s="57">
        <v>0</v>
      </c>
      <c r="AF31" s="57">
        <v>0</v>
      </c>
      <c r="AG31" s="57">
        <v>-7128</v>
      </c>
      <c r="AH31" s="57">
        <v>0</v>
      </c>
      <c r="AI31" s="57">
        <v>-89500.95</v>
      </c>
      <c r="AJ31" s="57">
        <v>0</v>
      </c>
      <c r="AK31" s="57">
        <v>-144</v>
      </c>
      <c r="AL31" s="57">
        <v>-3553.92</v>
      </c>
      <c r="AM31" s="57">
        <v>0</v>
      </c>
      <c r="AN31" s="57">
        <v>0</v>
      </c>
      <c r="AO31" s="57">
        <v>0</v>
      </c>
      <c r="AP31" s="57">
        <v>-6609.88</v>
      </c>
      <c r="AQ31" s="57">
        <v>0</v>
      </c>
      <c r="AR31" s="57">
        <v>0</v>
      </c>
      <c r="AS31" s="57">
        <v>0</v>
      </c>
      <c r="AT31" s="57">
        <v>-2483.11</v>
      </c>
      <c r="AU31" s="57">
        <v>-408</v>
      </c>
      <c r="AV31" s="57">
        <v>-195613.12</v>
      </c>
      <c r="AW31" s="57">
        <v>-20662.900000000001</v>
      </c>
      <c r="AX31" s="57">
        <v>-22857.83</v>
      </c>
      <c r="AY31" s="57">
        <v>0</v>
      </c>
      <c r="AZ31" s="57">
        <v>0</v>
      </c>
      <c r="BA31" s="57">
        <v>-7708.9</v>
      </c>
      <c r="BB31" s="57">
        <v>-10023.34</v>
      </c>
      <c r="BC31" s="57">
        <v>0</v>
      </c>
      <c r="BD31" s="57">
        <v>0</v>
      </c>
      <c r="BE31" s="57">
        <v>-360</v>
      </c>
      <c r="BF31" s="57">
        <v>-10358.14</v>
      </c>
      <c r="BG31" s="57">
        <v>-92</v>
      </c>
      <c r="BH31" s="57">
        <v>-21719.4</v>
      </c>
      <c r="BI31" s="57">
        <v>0</v>
      </c>
      <c r="BJ31" s="57">
        <v>-2085.9</v>
      </c>
      <c r="BK31" s="57">
        <v>0</v>
      </c>
      <c r="BL31" s="57">
        <v>-13537.06</v>
      </c>
      <c r="BM31" s="57">
        <v>0</v>
      </c>
      <c r="BN31" s="57">
        <v>-25034.34</v>
      </c>
      <c r="BO31" s="57">
        <v>0</v>
      </c>
      <c r="BP31" s="57">
        <v>0</v>
      </c>
      <c r="BQ31" s="57">
        <v>-30641.65</v>
      </c>
      <c r="BR31" s="57">
        <v>0</v>
      </c>
      <c r="BS31" s="57">
        <v>-75930</v>
      </c>
      <c r="BT31" s="57">
        <v>0</v>
      </c>
      <c r="BU31" s="57">
        <v>0</v>
      </c>
      <c r="BV31" s="57">
        <v>0</v>
      </c>
      <c r="BW31" s="57">
        <v>-1559.76</v>
      </c>
      <c r="BX31" s="57">
        <v>0</v>
      </c>
      <c r="BY31" s="57">
        <v>0</v>
      </c>
      <c r="BZ31" s="57">
        <v>-9326.86</v>
      </c>
      <c r="CA31" s="57">
        <v>-455.94</v>
      </c>
      <c r="CB31" s="57">
        <v>0</v>
      </c>
      <c r="CC31" s="57">
        <v>-19665.89</v>
      </c>
      <c r="CD31" s="57">
        <v>-1393.04</v>
      </c>
      <c r="CE31" s="57">
        <v>-11814.6</v>
      </c>
      <c r="CF31" s="57">
        <v>0</v>
      </c>
      <c r="CG31" s="57">
        <v>-75427.759999999995</v>
      </c>
      <c r="CH31" s="57">
        <v>-110402.5</v>
      </c>
      <c r="CI31" s="57">
        <v>-10015.77</v>
      </c>
      <c r="CJ31" s="57">
        <v>-19431.77</v>
      </c>
      <c r="CK31" s="57">
        <v>-5370</v>
      </c>
      <c r="CL31" s="57">
        <v>0</v>
      </c>
      <c r="CM31" s="57">
        <v>0</v>
      </c>
      <c r="CN31" s="57">
        <v>-23916.92</v>
      </c>
      <c r="CO31" s="57">
        <v>-41387.599999999999</v>
      </c>
      <c r="CP31" s="62">
        <v>0</v>
      </c>
    </row>
    <row r="32" spans="2:94" x14ac:dyDescent="0.25">
      <c r="B32" s="61" t="s">
        <v>149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-70550.03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-21784.799999999999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-19869.93</v>
      </c>
      <c r="AI32" s="57">
        <v>-119447.91</v>
      </c>
      <c r="AJ32" s="57">
        <v>0</v>
      </c>
      <c r="AK32" s="57">
        <v>0</v>
      </c>
      <c r="AL32" s="57">
        <v>0</v>
      </c>
      <c r="AM32" s="57">
        <v>0</v>
      </c>
      <c r="AN32" s="57">
        <v>-33631.9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-71041.61</v>
      </c>
      <c r="AU32" s="57">
        <v>0</v>
      </c>
      <c r="AV32" s="57">
        <v>0</v>
      </c>
      <c r="AW32" s="57">
        <v>-56966.9</v>
      </c>
      <c r="AX32" s="57">
        <v>0</v>
      </c>
      <c r="AY32" s="57">
        <v>-4688.8</v>
      </c>
      <c r="AZ32" s="57">
        <v>0</v>
      </c>
      <c r="BA32" s="57">
        <v>0</v>
      </c>
      <c r="BB32" s="57">
        <v>0</v>
      </c>
      <c r="BC32" s="57">
        <v>0</v>
      </c>
      <c r="BD32" s="57">
        <v>0</v>
      </c>
      <c r="BE32" s="57">
        <v>0</v>
      </c>
      <c r="BF32" s="57">
        <v>0</v>
      </c>
      <c r="BG32" s="57">
        <v>0</v>
      </c>
      <c r="BH32" s="57">
        <v>-10341.36</v>
      </c>
      <c r="BI32" s="57">
        <v>0</v>
      </c>
      <c r="BJ32" s="57">
        <v>159.13999999999999</v>
      </c>
      <c r="BK32" s="57">
        <v>0</v>
      </c>
      <c r="BL32" s="57">
        <v>0</v>
      </c>
      <c r="BM32" s="57">
        <v>0</v>
      </c>
      <c r="BN32" s="57">
        <v>-846690.29</v>
      </c>
      <c r="BO32" s="57">
        <v>0</v>
      </c>
      <c r="BP32" s="57">
        <v>0</v>
      </c>
      <c r="BQ32" s="57">
        <v>0</v>
      </c>
      <c r="BR32" s="57">
        <v>0</v>
      </c>
      <c r="BS32" s="57">
        <v>-93255.75</v>
      </c>
      <c r="BT32" s="57">
        <v>0</v>
      </c>
      <c r="BU32" s="57">
        <v>0</v>
      </c>
      <c r="BV32" s="57">
        <v>0</v>
      </c>
      <c r="BW32" s="57">
        <v>-1715.25</v>
      </c>
      <c r="BX32" s="57">
        <v>0</v>
      </c>
      <c r="BY32" s="57">
        <v>0</v>
      </c>
      <c r="BZ32" s="57">
        <v>0</v>
      </c>
      <c r="CA32" s="57">
        <v>-390</v>
      </c>
      <c r="CB32" s="57">
        <v>0</v>
      </c>
      <c r="CC32" s="57">
        <v>0</v>
      </c>
      <c r="CD32" s="57">
        <v>0</v>
      </c>
      <c r="CE32" s="57">
        <v>0</v>
      </c>
      <c r="CF32" s="57">
        <v>0</v>
      </c>
      <c r="CG32" s="57">
        <v>-9374.68</v>
      </c>
      <c r="CH32" s="57">
        <v>0</v>
      </c>
      <c r="CI32" s="57">
        <v>-156357.62</v>
      </c>
      <c r="CJ32" s="57">
        <v>0</v>
      </c>
      <c r="CK32" s="57">
        <v>0</v>
      </c>
      <c r="CL32" s="57">
        <v>-32513.62</v>
      </c>
      <c r="CM32" s="57">
        <v>0</v>
      </c>
      <c r="CN32" s="57">
        <v>0</v>
      </c>
      <c r="CO32" s="57">
        <v>0</v>
      </c>
      <c r="CP32" s="62">
        <v>0</v>
      </c>
    </row>
    <row r="33" spans="2:94" x14ac:dyDescent="0.25">
      <c r="B33" s="61" t="s">
        <v>150</v>
      </c>
      <c r="C33" s="57">
        <v>-64995.66</v>
      </c>
      <c r="D33" s="57">
        <v>0</v>
      </c>
      <c r="E33" s="57">
        <v>-61594.28</v>
      </c>
      <c r="F33" s="57">
        <v>-5302.73</v>
      </c>
      <c r="G33" s="57">
        <v>0</v>
      </c>
      <c r="H33" s="57">
        <v>-11905.15</v>
      </c>
      <c r="I33" s="57">
        <v>0</v>
      </c>
      <c r="J33" s="57">
        <v>0</v>
      </c>
      <c r="K33" s="57">
        <v>-36721.11</v>
      </c>
      <c r="L33" s="57">
        <v>-14809</v>
      </c>
      <c r="M33" s="57">
        <v>-75302.92</v>
      </c>
      <c r="N33" s="57">
        <v>-6660</v>
      </c>
      <c r="O33" s="57">
        <v>0</v>
      </c>
      <c r="P33" s="57">
        <v>-238</v>
      </c>
      <c r="Q33" s="57">
        <v>-1132.56</v>
      </c>
      <c r="R33" s="57">
        <v>0</v>
      </c>
      <c r="S33" s="57">
        <v>0</v>
      </c>
      <c r="T33" s="57">
        <v>-19981</v>
      </c>
      <c r="U33" s="57">
        <v>0</v>
      </c>
      <c r="V33" s="57">
        <v>0</v>
      </c>
      <c r="W33" s="57">
        <v>-3758.39</v>
      </c>
      <c r="X33" s="57">
        <v>0</v>
      </c>
      <c r="Y33" s="57">
        <v>-64691.040000000001</v>
      </c>
      <c r="Z33" s="57">
        <v>0</v>
      </c>
      <c r="AA33" s="57">
        <v>0</v>
      </c>
      <c r="AB33" s="57">
        <v>-28705.9</v>
      </c>
      <c r="AC33" s="57">
        <v>0</v>
      </c>
      <c r="AD33" s="57">
        <v>-2374.4</v>
      </c>
      <c r="AE33" s="57">
        <v>0</v>
      </c>
      <c r="AF33" s="57">
        <v>-10138.4</v>
      </c>
      <c r="AG33" s="57">
        <v>0</v>
      </c>
      <c r="AH33" s="57">
        <v>-23547.93</v>
      </c>
      <c r="AI33" s="57">
        <v>-34108.79</v>
      </c>
      <c r="AJ33" s="57">
        <v>0</v>
      </c>
      <c r="AK33" s="57">
        <v>0</v>
      </c>
      <c r="AL33" s="57">
        <v>0</v>
      </c>
      <c r="AM33" s="57">
        <v>0</v>
      </c>
      <c r="AN33" s="57">
        <v>-27511.08</v>
      </c>
      <c r="AO33" s="57">
        <v>0</v>
      </c>
      <c r="AP33" s="57">
        <v>-6908.56</v>
      </c>
      <c r="AQ33" s="57">
        <v>0</v>
      </c>
      <c r="AR33" s="57">
        <v>-16240.36</v>
      </c>
      <c r="AS33" s="57">
        <v>0</v>
      </c>
      <c r="AT33" s="57">
        <v>-9598.0499999999993</v>
      </c>
      <c r="AU33" s="57">
        <v>-6970.44</v>
      </c>
      <c r="AV33" s="57">
        <v>-2505.09</v>
      </c>
      <c r="AW33" s="57">
        <v>-131095.9</v>
      </c>
      <c r="AX33" s="57">
        <v>-49679.040000000001</v>
      </c>
      <c r="AY33" s="57">
        <v>-18864.8</v>
      </c>
      <c r="AZ33" s="57">
        <v>0</v>
      </c>
      <c r="BA33" s="57">
        <v>-25504.42</v>
      </c>
      <c r="BB33" s="57">
        <v>0</v>
      </c>
      <c r="BC33" s="57">
        <v>0</v>
      </c>
      <c r="BD33" s="57">
        <v>0</v>
      </c>
      <c r="BE33" s="57">
        <v>0</v>
      </c>
      <c r="BF33" s="57">
        <v>-3860.61</v>
      </c>
      <c r="BG33" s="57">
        <v>-23120</v>
      </c>
      <c r="BH33" s="57">
        <v>-29291.4</v>
      </c>
      <c r="BI33" s="57">
        <v>0</v>
      </c>
      <c r="BJ33" s="57">
        <v>-2913.67</v>
      </c>
      <c r="BK33" s="57">
        <v>0</v>
      </c>
      <c r="BL33" s="57">
        <v>0</v>
      </c>
      <c r="BM33" s="57">
        <v>0</v>
      </c>
      <c r="BN33" s="57">
        <v>-335913.92</v>
      </c>
      <c r="BO33" s="57">
        <v>0</v>
      </c>
      <c r="BP33" s="57">
        <v>-26060.52</v>
      </c>
      <c r="BQ33" s="57">
        <v>0</v>
      </c>
      <c r="BR33" s="57">
        <v>-13143.5</v>
      </c>
      <c r="BS33" s="57">
        <v>-104177.66</v>
      </c>
      <c r="BT33" s="57">
        <v>0</v>
      </c>
      <c r="BU33" s="57">
        <v>0</v>
      </c>
      <c r="BV33" s="57">
        <v>0</v>
      </c>
      <c r="BW33" s="57">
        <v>-10722.15</v>
      </c>
      <c r="BX33" s="57">
        <v>0</v>
      </c>
      <c r="BY33" s="57">
        <v>0</v>
      </c>
      <c r="BZ33" s="57">
        <v>0</v>
      </c>
      <c r="CA33" s="57">
        <v>0</v>
      </c>
      <c r="CB33" s="57">
        <v>0</v>
      </c>
      <c r="CC33" s="57">
        <v>-9443.82</v>
      </c>
      <c r="CD33" s="57">
        <v>0</v>
      </c>
      <c r="CE33" s="57">
        <v>0</v>
      </c>
      <c r="CF33" s="57">
        <v>0</v>
      </c>
      <c r="CG33" s="57">
        <v>-3501.97</v>
      </c>
      <c r="CH33" s="57">
        <v>0</v>
      </c>
      <c r="CI33" s="57">
        <v>-33783.39</v>
      </c>
      <c r="CJ33" s="57">
        <v>-9070.16</v>
      </c>
      <c r="CK33" s="57">
        <v>-5271.5</v>
      </c>
      <c r="CL33" s="57">
        <v>-2728.46</v>
      </c>
      <c r="CM33" s="57">
        <v>0</v>
      </c>
      <c r="CN33" s="57">
        <v>-17350.150000000001</v>
      </c>
      <c r="CO33" s="57">
        <v>-4501.2299999999996</v>
      </c>
      <c r="CP33" s="62">
        <v>-807.84</v>
      </c>
    </row>
    <row r="34" spans="2:94" x14ac:dyDescent="0.25">
      <c r="B34" s="61" t="s">
        <v>151</v>
      </c>
      <c r="C34" s="57">
        <v>-96918.24</v>
      </c>
      <c r="D34" s="57">
        <v>0</v>
      </c>
      <c r="E34" s="57">
        <v>-172042.41</v>
      </c>
      <c r="F34" s="57">
        <v>-27285.67</v>
      </c>
      <c r="G34" s="57">
        <v>0</v>
      </c>
      <c r="H34" s="57">
        <v>-18352.57</v>
      </c>
      <c r="I34" s="57">
        <v>-166072</v>
      </c>
      <c r="J34" s="57">
        <v>-71094.5</v>
      </c>
      <c r="K34" s="57">
        <v>-63045</v>
      </c>
      <c r="L34" s="57">
        <v>-35843.050000000003</v>
      </c>
      <c r="M34" s="57">
        <v>-123823</v>
      </c>
      <c r="N34" s="57">
        <v>-35037</v>
      </c>
      <c r="O34" s="57">
        <v>-12113.06</v>
      </c>
      <c r="P34" s="57">
        <v>-63966.38</v>
      </c>
      <c r="Q34" s="57">
        <v>0</v>
      </c>
      <c r="R34" s="57">
        <v>0</v>
      </c>
      <c r="S34" s="57">
        <v>-207195</v>
      </c>
      <c r="T34" s="57">
        <v>-192627.7</v>
      </c>
      <c r="U34" s="57">
        <v>0</v>
      </c>
      <c r="V34" s="57">
        <v>0</v>
      </c>
      <c r="W34" s="57">
        <v>-12703.65</v>
      </c>
      <c r="X34" s="57">
        <v>-37241.03</v>
      </c>
      <c r="Y34" s="57">
        <v>-386873.65</v>
      </c>
      <c r="Z34" s="57">
        <v>-20758.5</v>
      </c>
      <c r="AA34" s="57">
        <v>0</v>
      </c>
      <c r="AB34" s="57">
        <v>-193745.6</v>
      </c>
      <c r="AC34" s="57">
        <v>0</v>
      </c>
      <c r="AD34" s="57">
        <v>-40.4</v>
      </c>
      <c r="AE34" s="57">
        <v>0</v>
      </c>
      <c r="AF34" s="57">
        <v>-27880.6</v>
      </c>
      <c r="AG34" s="57">
        <v>-168480</v>
      </c>
      <c r="AH34" s="57">
        <v>-37701.15</v>
      </c>
      <c r="AI34" s="57">
        <v>-130372.55</v>
      </c>
      <c r="AJ34" s="57">
        <v>0</v>
      </c>
      <c r="AK34" s="57">
        <v>0</v>
      </c>
      <c r="AL34" s="57">
        <v>0</v>
      </c>
      <c r="AM34" s="57">
        <v>-67053.88</v>
      </c>
      <c r="AN34" s="57">
        <v>-197204.5</v>
      </c>
      <c r="AO34" s="57">
        <v>0</v>
      </c>
      <c r="AP34" s="57">
        <v>-142630.14000000001</v>
      </c>
      <c r="AQ34" s="57">
        <v>-69985.84</v>
      </c>
      <c r="AR34" s="57">
        <v>-33178.74</v>
      </c>
      <c r="AS34" s="57">
        <v>0</v>
      </c>
      <c r="AT34" s="57">
        <v>-87047</v>
      </c>
      <c r="AU34" s="57">
        <v>-60769.919999999998</v>
      </c>
      <c r="AV34" s="57">
        <v>0</v>
      </c>
      <c r="AW34" s="57">
        <v>-72852.7</v>
      </c>
      <c r="AX34" s="57">
        <v>-108182.63</v>
      </c>
      <c r="AY34" s="57">
        <v>-408679.06</v>
      </c>
      <c r="AZ34" s="57">
        <v>0</v>
      </c>
      <c r="BA34" s="57">
        <v>-151510.74</v>
      </c>
      <c r="BB34" s="57">
        <v>-112681.8</v>
      </c>
      <c r="BC34" s="57">
        <v>0</v>
      </c>
      <c r="BD34" s="57">
        <v>-70307.55</v>
      </c>
      <c r="BE34" s="57">
        <v>-39924.01</v>
      </c>
      <c r="BF34" s="57">
        <v>-116006.39999999999</v>
      </c>
      <c r="BG34" s="57">
        <v>-17721</v>
      </c>
      <c r="BH34" s="57">
        <v>-48832.56</v>
      </c>
      <c r="BI34" s="57">
        <v>0</v>
      </c>
      <c r="BJ34" s="57">
        <v>-14841.31</v>
      </c>
      <c r="BK34" s="57">
        <v>0</v>
      </c>
      <c r="BL34" s="57">
        <v>0</v>
      </c>
      <c r="BM34" s="57">
        <v>0</v>
      </c>
      <c r="BN34" s="57">
        <v>0</v>
      </c>
      <c r="BO34" s="57">
        <v>0</v>
      </c>
      <c r="BP34" s="57">
        <v>-12049.08</v>
      </c>
      <c r="BQ34" s="57">
        <v>-42195.13</v>
      </c>
      <c r="BR34" s="57">
        <v>-199513.62</v>
      </c>
      <c r="BS34" s="57">
        <v>-96403.74</v>
      </c>
      <c r="BT34" s="57">
        <v>0</v>
      </c>
      <c r="BU34" s="57">
        <v>0</v>
      </c>
      <c r="BV34" s="57">
        <v>-1635.9</v>
      </c>
      <c r="BW34" s="57">
        <v>-58968</v>
      </c>
      <c r="BX34" s="57">
        <v>0</v>
      </c>
      <c r="BY34" s="57">
        <v>0</v>
      </c>
      <c r="BZ34" s="57">
        <v>-30226.41</v>
      </c>
      <c r="CA34" s="57">
        <v>-4626</v>
      </c>
      <c r="CB34" s="57">
        <v>0</v>
      </c>
      <c r="CC34" s="57">
        <v>-25534.19</v>
      </c>
      <c r="CD34" s="57">
        <v>0</v>
      </c>
      <c r="CE34" s="57">
        <v>0</v>
      </c>
      <c r="CF34" s="57">
        <v>-7128.94</v>
      </c>
      <c r="CG34" s="57">
        <v>-332245.68</v>
      </c>
      <c r="CH34" s="57">
        <v>-104937.5</v>
      </c>
      <c r="CI34" s="57">
        <v>-234947.89</v>
      </c>
      <c r="CJ34" s="57">
        <v>-132302</v>
      </c>
      <c r="CK34" s="57">
        <v>-141723.20000000001</v>
      </c>
      <c r="CL34" s="57">
        <v>0</v>
      </c>
      <c r="CM34" s="57">
        <v>-76748.36</v>
      </c>
      <c r="CN34" s="57">
        <v>-113944.93</v>
      </c>
      <c r="CO34" s="57">
        <v>-21819.119999999999</v>
      </c>
      <c r="CP34" s="62">
        <v>-6604.86</v>
      </c>
    </row>
    <row r="35" spans="2:94" x14ac:dyDescent="0.25">
      <c r="B35" s="61" t="s">
        <v>152</v>
      </c>
      <c r="C35" s="57">
        <v>0</v>
      </c>
      <c r="D35" s="57">
        <v>0</v>
      </c>
      <c r="E35" s="57">
        <v>-63188.21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-43315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-8125.29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-13220.2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0</v>
      </c>
      <c r="AR35" s="57">
        <v>0</v>
      </c>
      <c r="AS35" s="57">
        <v>0</v>
      </c>
      <c r="AT35" s="57">
        <v>-1791.93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-3591.84</v>
      </c>
      <c r="BB35" s="57">
        <v>-11730.13</v>
      </c>
      <c r="BC35" s="57">
        <v>0</v>
      </c>
      <c r="BD35" s="57">
        <v>0</v>
      </c>
      <c r="BE35" s="57">
        <v>0</v>
      </c>
      <c r="BF35" s="57">
        <v>0</v>
      </c>
      <c r="BG35" s="57">
        <v>-44057</v>
      </c>
      <c r="BH35" s="57">
        <v>-10243.44</v>
      </c>
      <c r="BI35" s="57">
        <v>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0</v>
      </c>
      <c r="BP35" s="57">
        <v>0</v>
      </c>
      <c r="BQ35" s="57">
        <v>0</v>
      </c>
      <c r="BR35" s="57">
        <v>-8771</v>
      </c>
      <c r="BS35" s="57">
        <v>-436.44</v>
      </c>
      <c r="BT35" s="57">
        <v>0</v>
      </c>
      <c r="BU35" s="57">
        <v>0</v>
      </c>
      <c r="BV35" s="57">
        <v>0</v>
      </c>
      <c r="BW35" s="57">
        <v>0</v>
      </c>
      <c r="BX35" s="57">
        <v>0</v>
      </c>
      <c r="BY35" s="57">
        <v>0</v>
      </c>
      <c r="BZ35" s="57">
        <v>0</v>
      </c>
      <c r="CA35" s="57">
        <v>-56</v>
      </c>
      <c r="CB35" s="57">
        <v>-16101.6</v>
      </c>
      <c r="CC35" s="57">
        <v>0</v>
      </c>
      <c r="CD35" s="57">
        <v>0</v>
      </c>
      <c r="CE35" s="57">
        <v>0</v>
      </c>
      <c r="CF35" s="57">
        <v>0</v>
      </c>
      <c r="CG35" s="57">
        <v>0</v>
      </c>
      <c r="CH35" s="57">
        <v>0</v>
      </c>
      <c r="CI35" s="57">
        <v>-22240.36</v>
      </c>
      <c r="CJ35" s="57">
        <v>0</v>
      </c>
      <c r="CK35" s="57">
        <v>0</v>
      </c>
      <c r="CL35" s="57">
        <v>-1076.3399999999999</v>
      </c>
      <c r="CM35" s="57">
        <v>0</v>
      </c>
      <c r="CN35" s="57">
        <v>0</v>
      </c>
      <c r="CO35" s="57">
        <v>-4951.34</v>
      </c>
      <c r="CP35" s="62">
        <v>0</v>
      </c>
    </row>
    <row r="36" spans="2:94" x14ac:dyDescent="0.25">
      <c r="B36" s="61" t="s">
        <v>153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-42013.08</v>
      </c>
      <c r="N36" s="57">
        <v>0</v>
      </c>
      <c r="O36" s="57">
        <v>0</v>
      </c>
      <c r="P36" s="57">
        <v>-198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-2822.4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0</v>
      </c>
      <c r="BN36" s="57">
        <v>0</v>
      </c>
      <c r="BO36" s="57">
        <v>0</v>
      </c>
      <c r="BP36" s="57">
        <v>0</v>
      </c>
      <c r="BQ36" s="57">
        <v>0</v>
      </c>
      <c r="BR36" s="57">
        <v>0</v>
      </c>
      <c r="BS36" s="57">
        <v>0</v>
      </c>
      <c r="BT36" s="57">
        <v>0</v>
      </c>
      <c r="BU36" s="57">
        <v>0</v>
      </c>
      <c r="BV36" s="57">
        <v>0</v>
      </c>
      <c r="BW36" s="57">
        <v>0</v>
      </c>
      <c r="BX36" s="57">
        <v>0</v>
      </c>
      <c r="BY36" s="57">
        <v>0</v>
      </c>
      <c r="BZ36" s="57">
        <v>0</v>
      </c>
      <c r="CA36" s="57">
        <v>0</v>
      </c>
      <c r="CB36" s="57">
        <v>0</v>
      </c>
      <c r="CC36" s="57">
        <v>0</v>
      </c>
      <c r="CD36" s="57">
        <v>0</v>
      </c>
      <c r="CE36" s="57">
        <v>0</v>
      </c>
      <c r="CF36" s="57">
        <v>-3210.62</v>
      </c>
      <c r="CG36" s="57">
        <v>0</v>
      </c>
      <c r="CH36" s="57">
        <v>0</v>
      </c>
      <c r="CI36" s="57">
        <v>-1692.9</v>
      </c>
      <c r="CJ36" s="57">
        <v>0</v>
      </c>
      <c r="CK36" s="57">
        <v>0</v>
      </c>
      <c r="CL36" s="57">
        <v>0</v>
      </c>
      <c r="CM36" s="57">
        <v>0</v>
      </c>
      <c r="CN36" s="57">
        <v>0</v>
      </c>
      <c r="CO36" s="57">
        <v>0</v>
      </c>
      <c r="CP36" s="62">
        <v>0</v>
      </c>
    </row>
    <row r="37" spans="2:94" x14ac:dyDescent="0.25">
      <c r="B37" s="61" t="s">
        <v>154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-32614.95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57">
        <v>0</v>
      </c>
      <c r="BA37" s="57">
        <v>0</v>
      </c>
      <c r="BB37" s="57">
        <v>0</v>
      </c>
      <c r="BC37" s="57">
        <v>0</v>
      </c>
      <c r="BD37" s="57">
        <v>0</v>
      </c>
      <c r="BE37" s="57">
        <v>0</v>
      </c>
      <c r="BF37" s="57">
        <v>0</v>
      </c>
      <c r="BG37" s="57">
        <v>0</v>
      </c>
      <c r="BH37" s="57">
        <v>0</v>
      </c>
      <c r="BI37" s="57">
        <v>0</v>
      </c>
      <c r="BJ37" s="57">
        <v>0</v>
      </c>
      <c r="BK37" s="57">
        <v>0</v>
      </c>
      <c r="BL37" s="57">
        <v>0</v>
      </c>
      <c r="BM37" s="57">
        <v>0</v>
      </c>
      <c r="BN37" s="57">
        <v>0</v>
      </c>
      <c r="BO37" s="57">
        <v>0</v>
      </c>
      <c r="BP37" s="57">
        <v>0</v>
      </c>
      <c r="BQ37" s="57">
        <v>0</v>
      </c>
      <c r="BR37" s="57">
        <v>0</v>
      </c>
      <c r="BS37" s="57">
        <v>0</v>
      </c>
      <c r="BT37" s="57">
        <v>0</v>
      </c>
      <c r="BU37" s="57">
        <v>0</v>
      </c>
      <c r="BV37" s="57">
        <v>0</v>
      </c>
      <c r="BW37" s="57">
        <v>0</v>
      </c>
      <c r="BX37" s="57">
        <v>0</v>
      </c>
      <c r="BY37" s="57">
        <v>0</v>
      </c>
      <c r="BZ37" s="57">
        <v>0</v>
      </c>
      <c r="CA37" s="57">
        <v>0</v>
      </c>
      <c r="CB37" s="57">
        <v>0</v>
      </c>
      <c r="CC37" s="57">
        <v>0</v>
      </c>
      <c r="CD37" s="57">
        <v>0</v>
      </c>
      <c r="CE37" s="57">
        <v>0</v>
      </c>
      <c r="CF37" s="57">
        <v>0</v>
      </c>
      <c r="CG37" s="57">
        <v>0</v>
      </c>
      <c r="CH37" s="57">
        <v>0</v>
      </c>
      <c r="CI37" s="57">
        <v>0</v>
      </c>
      <c r="CJ37" s="57">
        <v>0</v>
      </c>
      <c r="CK37" s="57">
        <v>0</v>
      </c>
      <c r="CL37" s="57">
        <v>0</v>
      </c>
      <c r="CM37" s="57">
        <v>0</v>
      </c>
      <c r="CN37" s="57">
        <v>0</v>
      </c>
      <c r="CO37" s="57">
        <v>0</v>
      </c>
      <c r="CP37" s="62">
        <v>0</v>
      </c>
    </row>
    <row r="38" spans="2:94" x14ac:dyDescent="0.25">
      <c r="B38" s="61" t="s">
        <v>155</v>
      </c>
      <c r="C38" s="57">
        <v>0</v>
      </c>
      <c r="D38" s="57">
        <v>0</v>
      </c>
      <c r="E38" s="57">
        <v>-5448.19</v>
      </c>
      <c r="F38" s="57">
        <v>-3279.18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-2657.7</v>
      </c>
      <c r="M38" s="57">
        <v>-128307.18</v>
      </c>
      <c r="N38" s="57">
        <v>-2736</v>
      </c>
      <c r="O38" s="57">
        <v>-31632.41</v>
      </c>
      <c r="P38" s="57">
        <v>-7300.02</v>
      </c>
      <c r="Q38" s="57">
        <v>-4900.88</v>
      </c>
      <c r="R38" s="57">
        <v>0</v>
      </c>
      <c r="S38" s="57">
        <v>0</v>
      </c>
      <c r="T38" s="57">
        <v>1396.64</v>
      </c>
      <c r="U38" s="57">
        <v>0</v>
      </c>
      <c r="V38" s="57">
        <v>0</v>
      </c>
      <c r="W38" s="57">
        <v>-1926.77</v>
      </c>
      <c r="X38" s="57">
        <v>0</v>
      </c>
      <c r="Y38" s="57">
        <v>0</v>
      </c>
      <c r="Z38" s="57">
        <v>0</v>
      </c>
      <c r="AA38" s="57">
        <v>-10388.59</v>
      </c>
      <c r="AB38" s="57">
        <v>-6450</v>
      </c>
      <c r="AC38" s="57">
        <v>0</v>
      </c>
      <c r="AD38" s="57">
        <v>-288</v>
      </c>
      <c r="AE38" s="57">
        <v>0</v>
      </c>
      <c r="AF38" s="57">
        <v>0</v>
      </c>
      <c r="AG38" s="57">
        <v>-13404.28</v>
      </c>
      <c r="AH38" s="57">
        <v>0</v>
      </c>
      <c r="AI38" s="57">
        <v>0</v>
      </c>
      <c r="AJ38" s="57">
        <v>-7612.95</v>
      </c>
      <c r="AK38" s="57">
        <v>0</v>
      </c>
      <c r="AL38" s="57">
        <v>0</v>
      </c>
      <c r="AM38" s="57">
        <v>0</v>
      </c>
      <c r="AN38" s="57">
        <v>-7688.19</v>
      </c>
      <c r="AO38" s="57">
        <v>0</v>
      </c>
      <c r="AP38" s="57">
        <v>-6010.39</v>
      </c>
      <c r="AQ38" s="57">
        <v>0</v>
      </c>
      <c r="AR38" s="57">
        <v>-2503.37</v>
      </c>
      <c r="AS38" s="57">
        <v>0</v>
      </c>
      <c r="AT38" s="57">
        <v>0</v>
      </c>
      <c r="AU38" s="57">
        <v>-14738</v>
      </c>
      <c r="AV38" s="57">
        <v>0</v>
      </c>
      <c r="AW38" s="57">
        <v>-22822.799999999999</v>
      </c>
      <c r="AX38" s="57">
        <v>-161246.94</v>
      </c>
      <c r="AY38" s="57">
        <v>0</v>
      </c>
      <c r="AZ38" s="57">
        <v>0</v>
      </c>
      <c r="BA38" s="57">
        <v>0</v>
      </c>
      <c r="BB38" s="57">
        <v>-7989.72</v>
      </c>
      <c r="BC38" s="57">
        <v>-1985.9</v>
      </c>
      <c r="BD38" s="57">
        <v>0</v>
      </c>
      <c r="BE38" s="57">
        <v>0</v>
      </c>
      <c r="BF38" s="57">
        <v>-13320</v>
      </c>
      <c r="BG38" s="57">
        <v>-4123</v>
      </c>
      <c r="BH38" s="57">
        <v>-19925.52</v>
      </c>
      <c r="BI38" s="57">
        <v>0</v>
      </c>
      <c r="BJ38" s="57">
        <v>-3639.08</v>
      </c>
      <c r="BK38" s="57">
        <v>0</v>
      </c>
      <c r="BL38" s="57">
        <v>0</v>
      </c>
      <c r="BM38" s="57">
        <v>0</v>
      </c>
      <c r="BN38" s="57">
        <v>-43105.51</v>
      </c>
      <c r="BO38" s="57">
        <v>0</v>
      </c>
      <c r="BP38" s="57">
        <v>-44497.53</v>
      </c>
      <c r="BQ38" s="57">
        <v>-42477.53</v>
      </c>
      <c r="BR38" s="57">
        <v>-16485.25</v>
      </c>
      <c r="BS38" s="57">
        <v>-22199.22</v>
      </c>
      <c r="BT38" s="57">
        <v>0</v>
      </c>
      <c r="BU38" s="57">
        <v>0</v>
      </c>
      <c r="BV38" s="57">
        <v>0</v>
      </c>
      <c r="BW38" s="57">
        <v>0</v>
      </c>
      <c r="BX38" s="57">
        <v>0</v>
      </c>
      <c r="BY38" s="57">
        <v>0</v>
      </c>
      <c r="BZ38" s="57">
        <v>-1695.89</v>
      </c>
      <c r="CA38" s="57">
        <v>0</v>
      </c>
      <c r="CB38" s="57">
        <v>0</v>
      </c>
      <c r="CC38" s="57">
        <v>-3829.58</v>
      </c>
      <c r="CD38" s="57">
        <v>0</v>
      </c>
      <c r="CE38" s="57">
        <v>0</v>
      </c>
      <c r="CF38" s="57">
        <v>0</v>
      </c>
      <c r="CG38" s="57">
        <v>0</v>
      </c>
      <c r="CH38" s="57">
        <v>0</v>
      </c>
      <c r="CI38" s="57">
        <v>0</v>
      </c>
      <c r="CJ38" s="57">
        <v>0</v>
      </c>
      <c r="CK38" s="57">
        <v>0</v>
      </c>
      <c r="CL38" s="57">
        <v>0</v>
      </c>
      <c r="CM38" s="57">
        <v>0</v>
      </c>
      <c r="CN38" s="57">
        <v>0</v>
      </c>
      <c r="CO38" s="57">
        <v>-1800.5</v>
      </c>
      <c r="CP38" s="62">
        <v>0</v>
      </c>
    </row>
    <row r="39" spans="2:94" x14ac:dyDescent="0.25">
      <c r="B39" s="63" t="s">
        <v>156</v>
      </c>
      <c r="C39" s="58">
        <v>0</v>
      </c>
      <c r="D39" s="58">
        <v>0</v>
      </c>
      <c r="E39" s="58">
        <v>-2836.8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-34284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-7817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-43213.79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-310492.57</v>
      </c>
      <c r="AL39" s="58">
        <v>-170479.91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-101655.5</v>
      </c>
      <c r="AT39" s="58">
        <v>0</v>
      </c>
      <c r="AU39" s="58">
        <v>0</v>
      </c>
      <c r="AV39" s="58">
        <v>-150219.35</v>
      </c>
      <c r="AW39" s="58">
        <v>-6290.9</v>
      </c>
      <c r="AX39" s="58">
        <v>0</v>
      </c>
      <c r="AY39" s="58">
        <v>0</v>
      </c>
      <c r="AZ39" s="58">
        <v>0</v>
      </c>
      <c r="BA39" s="58">
        <v>0</v>
      </c>
      <c r="BB39" s="58">
        <v>0</v>
      </c>
      <c r="BC39" s="58">
        <v>-80979.5</v>
      </c>
      <c r="BD39" s="58">
        <v>0</v>
      </c>
      <c r="BE39" s="58">
        <v>0</v>
      </c>
      <c r="BF39" s="58">
        <v>-3920</v>
      </c>
      <c r="BG39" s="58">
        <v>0</v>
      </c>
      <c r="BH39" s="58">
        <v>-489.12</v>
      </c>
      <c r="BI39" s="58">
        <v>0</v>
      </c>
      <c r="BJ39" s="58">
        <v>0</v>
      </c>
      <c r="BK39" s="58">
        <v>0</v>
      </c>
      <c r="BL39" s="58">
        <v>0</v>
      </c>
      <c r="BM39" s="58">
        <v>0</v>
      </c>
      <c r="BN39" s="58">
        <v>0</v>
      </c>
      <c r="BO39" s="58">
        <v>0</v>
      </c>
      <c r="BP39" s="58">
        <v>-98069.52</v>
      </c>
      <c r="BQ39" s="58">
        <v>-1542.24</v>
      </c>
      <c r="BR39" s="58">
        <v>-148663.25</v>
      </c>
      <c r="BS39" s="58">
        <v>0</v>
      </c>
      <c r="BT39" s="58">
        <v>0</v>
      </c>
      <c r="BU39" s="58">
        <v>0</v>
      </c>
      <c r="BV39" s="58">
        <v>0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0</v>
      </c>
      <c r="CE39" s="58">
        <v>-10592.94</v>
      </c>
      <c r="CF39" s="58">
        <v>0</v>
      </c>
      <c r="CG39" s="58">
        <v>0</v>
      </c>
      <c r="CH39" s="58">
        <v>0</v>
      </c>
      <c r="CI39" s="58">
        <v>0</v>
      </c>
      <c r="CJ39" s="58">
        <v>0</v>
      </c>
      <c r="CK39" s="58">
        <v>-7015.6</v>
      </c>
      <c r="CL39" s="58">
        <v>0</v>
      </c>
      <c r="CM39" s="58">
        <v>0</v>
      </c>
      <c r="CN39" s="58">
        <v>0</v>
      </c>
      <c r="CO39" s="58">
        <v>0</v>
      </c>
      <c r="CP39" s="64">
        <v>0</v>
      </c>
    </row>
    <row r="40" spans="2:94" x14ac:dyDescent="0.25">
      <c r="B40" s="61" t="s">
        <v>157</v>
      </c>
      <c r="C40" s="57">
        <v>0</v>
      </c>
      <c r="D40" s="57">
        <v>-608505</v>
      </c>
      <c r="E40" s="57">
        <v>0</v>
      </c>
      <c r="F40" s="57">
        <v>-399.96</v>
      </c>
      <c r="G40" s="57">
        <v>-2659244.63</v>
      </c>
      <c r="H40" s="57">
        <v>-17085.98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-2088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-20856.77</v>
      </c>
      <c r="V40" s="57">
        <v>0</v>
      </c>
      <c r="W40" s="57">
        <v>0</v>
      </c>
      <c r="X40" s="57">
        <v>0</v>
      </c>
      <c r="Y40" s="57">
        <v>-480660.47999999998</v>
      </c>
      <c r="Z40" s="57">
        <v>0</v>
      </c>
      <c r="AA40" s="57">
        <v>-229091.05</v>
      </c>
      <c r="AB40" s="57">
        <v>-23422.39</v>
      </c>
      <c r="AC40" s="57">
        <v>-27360</v>
      </c>
      <c r="AD40" s="57">
        <v>0</v>
      </c>
      <c r="AE40" s="57">
        <v>-1091620.47</v>
      </c>
      <c r="AF40" s="57">
        <v>-140337.23000000001</v>
      </c>
      <c r="AG40" s="57">
        <v>-32280.49</v>
      </c>
      <c r="AH40" s="57">
        <v>-55531.15</v>
      </c>
      <c r="AI40" s="57">
        <v>-184947.52</v>
      </c>
      <c r="AJ40" s="57">
        <v>0</v>
      </c>
      <c r="AK40" s="57">
        <v>0</v>
      </c>
      <c r="AL40" s="57">
        <v>-18940.21</v>
      </c>
      <c r="AM40" s="57">
        <v>0</v>
      </c>
      <c r="AN40" s="57">
        <v>0</v>
      </c>
      <c r="AO40" s="57">
        <v>0</v>
      </c>
      <c r="AP40" s="57">
        <v>-15390.49</v>
      </c>
      <c r="AQ40" s="57">
        <v>0</v>
      </c>
      <c r="AR40" s="57">
        <v>-11276.39</v>
      </c>
      <c r="AS40" s="57">
        <v>-58439.85</v>
      </c>
      <c r="AT40" s="57">
        <v>0</v>
      </c>
      <c r="AU40" s="57">
        <v>0</v>
      </c>
      <c r="AV40" s="57">
        <v>0</v>
      </c>
      <c r="AW40" s="57">
        <v>-89979.4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57">
        <v>0</v>
      </c>
      <c r="BE40" s="57">
        <v>-51416.46</v>
      </c>
      <c r="BF40" s="57">
        <v>0</v>
      </c>
      <c r="BG40" s="57">
        <v>5587.6</v>
      </c>
      <c r="BH40" s="57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-1416418.77</v>
      </c>
      <c r="BO40" s="57">
        <v>0</v>
      </c>
      <c r="BP40" s="57">
        <v>0</v>
      </c>
      <c r="BQ40" s="57">
        <v>0</v>
      </c>
      <c r="BR40" s="57">
        <v>0</v>
      </c>
      <c r="BS40" s="57">
        <v>-256076.19</v>
      </c>
      <c r="BT40" s="57">
        <v>-150</v>
      </c>
      <c r="BU40" s="57">
        <v>0</v>
      </c>
      <c r="BV40" s="57">
        <v>0</v>
      </c>
      <c r="BW40" s="57">
        <v>0</v>
      </c>
      <c r="BX40" s="57">
        <v>-604.5</v>
      </c>
      <c r="BY40" s="57">
        <v>0</v>
      </c>
      <c r="BZ40" s="57">
        <v>0</v>
      </c>
      <c r="CA40" s="57">
        <v>0</v>
      </c>
      <c r="CB40" s="57">
        <v>-45640</v>
      </c>
      <c r="CC40" s="57">
        <v>-4320</v>
      </c>
      <c r="CD40" s="57">
        <v>0</v>
      </c>
      <c r="CE40" s="57">
        <v>-56092.3</v>
      </c>
      <c r="CF40" s="57">
        <v>0</v>
      </c>
      <c r="CG40" s="57">
        <v>0</v>
      </c>
      <c r="CH40" s="57">
        <v>0</v>
      </c>
      <c r="CI40" s="57">
        <v>0</v>
      </c>
      <c r="CJ40" s="57">
        <v>0</v>
      </c>
      <c r="CK40" s="57">
        <v>-26897.94</v>
      </c>
      <c r="CL40" s="57">
        <v>-65963.460000000006</v>
      </c>
      <c r="CM40" s="57">
        <v>0</v>
      </c>
      <c r="CN40" s="57">
        <v>-23483.49</v>
      </c>
      <c r="CO40" s="57">
        <v>-14669.39</v>
      </c>
      <c r="CP40" s="62">
        <v>0</v>
      </c>
    </row>
    <row r="41" spans="2:94" x14ac:dyDescent="0.25">
      <c r="B41" s="61" t="s">
        <v>158</v>
      </c>
      <c r="C41" s="57">
        <v>-865349.31</v>
      </c>
      <c r="D41" s="57">
        <v>0</v>
      </c>
      <c r="E41" s="57">
        <v>-5426.93</v>
      </c>
      <c r="F41" s="57">
        <v>0</v>
      </c>
      <c r="G41" s="57">
        <v>0</v>
      </c>
      <c r="H41" s="57">
        <v>-28222.560000000001</v>
      </c>
      <c r="I41" s="57">
        <v>0</v>
      </c>
      <c r="J41" s="57">
        <v>0</v>
      </c>
      <c r="K41" s="57">
        <v>-49774.26</v>
      </c>
      <c r="L41" s="57">
        <v>-4127.04</v>
      </c>
      <c r="M41" s="57">
        <v>-256013.42</v>
      </c>
      <c r="N41" s="57">
        <v>-18830.740000000002</v>
      </c>
      <c r="O41" s="57">
        <v>-2552.0700000000002</v>
      </c>
      <c r="P41" s="57">
        <v>0</v>
      </c>
      <c r="Q41" s="57">
        <v>0</v>
      </c>
      <c r="R41" s="57">
        <v>-13521.25</v>
      </c>
      <c r="S41" s="57">
        <v>0</v>
      </c>
      <c r="T41" s="57">
        <v>-70634.73</v>
      </c>
      <c r="U41" s="57">
        <v>-108233.11</v>
      </c>
      <c r="V41" s="57">
        <v>-16194.11</v>
      </c>
      <c r="W41" s="57">
        <v>-33674.39</v>
      </c>
      <c r="X41" s="57">
        <v>0</v>
      </c>
      <c r="Y41" s="57">
        <v>-153476.85999999999</v>
      </c>
      <c r="Z41" s="57">
        <v>-2696.2</v>
      </c>
      <c r="AA41" s="57">
        <v>-103352.64</v>
      </c>
      <c r="AB41" s="57">
        <v>-69140.11</v>
      </c>
      <c r="AC41" s="57">
        <v>-14400</v>
      </c>
      <c r="AD41" s="57">
        <v>-39.53</v>
      </c>
      <c r="AE41" s="57">
        <v>0</v>
      </c>
      <c r="AF41" s="57">
        <v>0</v>
      </c>
      <c r="AG41" s="57">
        <v>-49125.19</v>
      </c>
      <c r="AH41" s="57">
        <v>-27717.59</v>
      </c>
      <c r="AI41" s="57">
        <v>-18968.62</v>
      </c>
      <c r="AJ41" s="57">
        <v>0</v>
      </c>
      <c r="AK41" s="57">
        <v>0</v>
      </c>
      <c r="AL41" s="57">
        <v>-75070.179999999993</v>
      </c>
      <c r="AM41" s="57">
        <v>0</v>
      </c>
      <c r="AN41" s="57">
        <v>-13406.12</v>
      </c>
      <c r="AO41" s="57">
        <v>0</v>
      </c>
      <c r="AP41" s="57">
        <v>-12600.85</v>
      </c>
      <c r="AQ41" s="57">
        <v>0</v>
      </c>
      <c r="AR41" s="57">
        <v>-15567.39</v>
      </c>
      <c r="AS41" s="57">
        <v>-61342.11</v>
      </c>
      <c r="AT41" s="57">
        <v>-1521.18</v>
      </c>
      <c r="AU41" s="57">
        <v>0</v>
      </c>
      <c r="AV41" s="57">
        <v>0</v>
      </c>
      <c r="AW41" s="57">
        <v>0</v>
      </c>
      <c r="AX41" s="57">
        <v>-1618.24</v>
      </c>
      <c r="AY41" s="57">
        <v>-12775</v>
      </c>
      <c r="AZ41" s="57">
        <v>0</v>
      </c>
      <c r="BA41" s="57">
        <v>-2696.75</v>
      </c>
      <c r="BB41" s="57">
        <v>0</v>
      </c>
      <c r="BC41" s="57">
        <v>-383</v>
      </c>
      <c r="BD41" s="57">
        <v>0</v>
      </c>
      <c r="BE41" s="57">
        <v>0</v>
      </c>
      <c r="BF41" s="57">
        <v>0</v>
      </c>
      <c r="BG41" s="57">
        <v>-7041</v>
      </c>
      <c r="BH41" s="57">
        <v>-12033.53</v>
      </c>
      <c r="BI41" s="57">
        <v>0</v>
      </c>
      <c r="BJ41" s="57">
        <v>-338.45</v>
      </c>
      <c r="BK41" s="57">
        <v>0</v>
      </c>
      <c r="BL41" s="57">
        <v>0</v>
      </c>
      <c r="BM41" s="57">
        <v>0</v>
      </c>
      <c r="BN41" s="57">
        <v>0</v>
      </c>
      <c r="BO41" s="57">
        <v>0</v>
      </c>
      <c r="BP41" s="57">
        <v>-117321.92</v>
      </c>
      <c r="BQ41" s="57">
        <v>0</v>
      </c>
      <c r="BR41" s="57">
        <v>0</v>
      </c>
      <c r="BS41" s="57">
        <v>-1758</v>
      </c>
      <c r="BT41" s="57">
        <v>0</v>
      </c>
      <c r="BU41" s="57">
        <v>0</v>
      </c>
      <c r="BV41" s="57">
        <v>0</v>
      </c>
      <c r="BW41" s="57">
        <v>0</v>
      </c>
      <c r="BX41" s="57">
        <v>-46736.3</v>
      </c>
      <c r="BY41" s="57">
        <v>0</v>
      </c>
      <c r="BZ41" s="57">
        <v>0</v>
      </c>
      <c r="CA41" s="57">
        <v>-56312.71</v>
      </c>
      <c r="CB41" s="57">
        <v>-3029.42</v>
      </c>
      <c r="CC41" s="57">
        <v>-1295.52</v>
      </c>
      <c r="CD41" s="57">
        <v>0</v>
      </c>
      <c r="CE41" s="57">
        <v>0</v>
      </c>
      <c r="CF41" s="57">
        <v>0</v>
      </c>
      <c r="CG41" s="57">
        <v>-7571.71</v>
      </c>
      <c r="CH41" s="57">
        <v>0</v>
      </c>
      <c r="CI41" s="57">
        <v>-27893.39</v>
      </c>
      <c r="CJ41" s="57">
        <v>-5117.63</v>
      </c>
      <c r="CK41" s="57">
        <v>-19892.12</v>
      </c>
      <c r="CL41" s="57">
        <v>-40186.239999999998</v>
      </c>
      <c r="CM41" s="57">
        <v>-47.77</v>
      </c>
      <c r="CN41" s="57">
        <v>-2213.77</v>
      </c>
      <c r="CO41" s="57">
        <v>-29962.25</v>
      </c>
      <c r="CP41" s="62">
        <v>-2082.2399999999998</v>
      </c>
    </row>
    <row r="42" spans="2:94" x14ac:dyDescent="0.25">
      <c r="B42" s="61" t="s">
        <v>159</v>
      </c>
      <c r="C42" s="57">
        <v>-237848.15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-203819.35</v>
      </c>
      <c r="K42" s="57">
        <v>0</v>
      </c>
      <c r="L42" s="57">
        <v>0</v>
      </c>
      <c r="M42" s="57">
        <v>-278007.69</v>
      </c>
      <c r="N42" s="57">
        <v>-10920</v>
      </c>
      <c r="O42" s="57">
        <v>-3497.21</v>
      </c>
      <c r="P42" s="57">
        <v>0</v>
      </c>
      <c r="Q42" s="57">
        <v>0</v>
      </c>
      <c r="R42" s="57">
        <v>-33252.78</v>
      </c>
      <c r="S42" s="57">
        <v>0</v>
      </c>
      <c r="T42" s="57">
        <v>0</v>
      </c>
      <c r="U42" s="57">
        <v>0</v>
      </c>
      <c r="V42" s="57">
        <v>-7970.44</v>
      </c>
      <c r="W42" s="57">
        <v>0</v>
      </c>
      <c r="X42" s="57">
        <v>0</v>
      </c>
      <c r="Y42" s="57">
        <v>0</v>
      </c>
      <c r="Z42" s="57">
        <v>-61272.01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-202852.77</v>
      </c>
      <c r="AH42" s="57">
        <v>0</v>
      </c>
      <c r="AI42" s="57">
        <v>0</v>
      </c>
      <c r="AJ42" s="57">
        <v>0</v>
      </c>
      <c r="AK42" s="57">
        <v>-816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-55470</v>
      </c>
      <c r="AZ42" s="57">
        <v>0</v>
      </c>
      <c r="BA42" s="57">
        <v>-10851.94</v>
      </c>
      <c r="BB42" s="57">
        <v>-116638.87</v>
      </c>
      <c r="BC42" s="57">
        <v>0</v>
      </c>
      <c r="BD42" s="57">
        <v>0</v>
      </c>
      <c r="BE42" s="57">
        <v>0</v>
      </c>
      <c r="BF42" s="57">
        <v>0</v>
      </c>
      <c r="BG42" s="57">
        <v>-57148.02</v>
      </c>
      <c r="BH42" s="57">
        <v>0</v>
      </c>
      <c r="BI42" s="57">
        <v>0</v>
      </c>
      <c r="BJ42" s="57">
        <v>0</v>
      </c>
      <c r="BK42" s="57">
        <v>0</v>
      </c>
      <c r="BL42" s="57">
        <v>-1521165.94</v>
      </c>
      <c r="BM42" s="57">
        <v>0</v>
      </c>
      <c r="BN42" s="57">
        <v>0</v>
      </c>
      <c r="BO42" s="57">
        <v>0</v>
      </c>
      <c r="BP42" s="57">
        <v>-153114.82999999999</v>
      </c>
      <c r="BQ42" s="57">
        <v>0</v>
      </c>
      <c r="BR42" s="57">
        <v>0</v>
      </c>
      <c r="BS42" s="57">
        <v>0</v>
      </c>
      <c r="BT42" s="57">
        <v>0</v>
      </c>
      <c r="BU42" s="57">
        <v>0</v>
      </c>
      <c r="BV42" s="57">
        <v>0</v>
      </c>
      <c r="BW42" s="57">
        <v>0</v>
      </c>
      <c r="BX42" s="57">
        <v>0</v>
      </c>
      <c r="BY42" s="57">
        <v>0</v>
      </c>
      <c r="BZ42" s="57">
        <v>0</v>
      </c>
      <c r="CA42" s="57">
        <v>-8860.84</v>
      </c>
      <c r="CB42" s="57">
        <v>0</v>
      </c>
      <c r="CC42" s="57">
        <v>0</v>
      </c>
      <c r="CD42" s="57">
        <v>0</v>
      </c>
      <c r="CE42" s="57">
        <v>0</v>
      </c>
      <c r="CF42" s="57">
        <v>0</v>
      </c>
      <c r="CG42" s="57">
        <v>-22436.02</v>
      </c>
      <c r="CH42" s="57">
        <v>0</v>
      </c>
      <c r="CI42" s="57">
        <v>0</v>
      </c>
      <c r="CJ42" s="57">
        <v>0</v>
      </c>
      <c r="CK42" s="57">
        <v>-554.05999999999995</v>
      </c>
      <c r="CL42" s="57">
        <v>0</v>
      </c>
      <c r="CM42" s="57">
        <v>0</v>
      </c>
      <c r="CN42" s="57">
        <v>0</v>
      </c>
      <c r="CO42" s="57">
        <v>0</v>
      </c>
      <c r="CP42" s="62">
        <v>0</v>
      </c>
    </row>
    <row r="43" spans="2:94" x14ac:dyDescent="0.25">
      <c r="B43" s="61" t="s">
        <v>160</v>
      </c>
      <c r="C43" s="57">
        <v>-131406.75</v>
      </c>
      <c r="D43" s="57">
        <v>0</v>
      </c>
      <c r="E43" s="57">
        <v>-42907.23</v>
      </c>
      <c r="F43" s="57">
        <v>-7949.17</v>
      </c>
      <c r="G43" s="57">
        <v>0</v>
      </c>
      <c r="H43" s="57">
        <v>-21834.65</v>
      </c>
      <c r="I43" s="57">
        <v>0</v>
      </c>
      <c r="J43" s="57">
        <v>0</v>
      </c>
      <c r="K43" s="57">
        <v>-2160.2199999999998</v>
      </c>
      <c r="L43" s="57">
        <v>0</v>
      </c>
      <c r="M43" s="57">
        <v>-130771.14</v>
      </c>
      <c r="N43" s="57">
        <v>-24209.26</v>
      </c>
      <c r="O43" s="57">
        <v>-2897.42</v>
      </c>
      <c r="P43" s="57">
        <v>-14050.11</v>
      </c>
      <c r="Q43" s="57">
        <v>-5012.3</v>
      </c>
      <c r="R43" s="57">
        <v>-3899.3</v>
      </c>
      <c r="S43" s="57">
        <v>0</v>
      </c>
      <c r="T43" s="57">
        <v>-80449.899999999994</v>
      </c>
      <c r="U43" s="57">
        <v>0</v>
      </c>
      <c r="V43" s="57">
        <v>-49158.76</v>
      </c>
      <c r="W43" s="57">
        <v>-9920.2800000000007</v>
      </c>
      <c r="X43" s="57">
        <v>0</v>
      </c>
      <c r="Y43" s="57">
        <v>-75895.149999999994</v>
      </c>
      <c r="Z43" s="57">
        <v>-161</v>
      </c>
      <c r="AA43" s="57">
        <v>0</v>
      </c>
      <c r="AB43" s="57">
        <v>-36029.699999999997</v>
      </c>
      <c r="AC43" s="57">
        <v>0</v>
      </c>
      <c r="AD43" s="57">
        <v>-1007.83</v>
      </c>
      <c r="AE43" s="57">
        <v>0</v>
      </c>
      <c r="AF43" s="57">
        <v>0</v>
      </c>
      <c r="AG43" s="57">
        <v>-61459.71</v>
      </c>
      <c r="AH43" s="57">
        <v>-26303.42</v>
      </c>
      <c r="AI43" s="57">
        <v>-63606.02</v>
      </c>
      <c r="AJ43" s="57">
        <v>0</v>
      </c>
      <c r="AK43" s="57">
        <v>0</v>
      </c>
      <c r="AL43" s="57">
        <v>0</v>
      </c>
      <c r="AM43" s="57">
        <v>0</v>
      </c>
      <c r="AN43" s="57">
        <v>-40121.35</v>
      </c>
      <c r="AO43" s="57">
        <v>0</v>
      </c>
      <c r="AP43" s="57">
        <v>-21102.53</v>
      </c>
      <c r="AQ43" s="57">
        <v>0</v>
      </c>
      <c r="AR43" s="57">
        <v>-10935.37</v>
      </c>
      <c r="AS43" s="57">
        <v>0</v>
      </c>
      <c r="AT43" s="57">
        <v>-19872.22</v>
      </c>
      <c r="AU43" s="57">
        <v>0</v>
      </c>
      <c r="AV43" s="57">
        <v>0</v>
      </c>
      <c r="AW43" s="57">
        <v>-200066.71</v>
      </c>
      <c r="AX43" s="57">
        <v>-152598.85999999999</v>
      </c>
      <c r="AY43" s="57">
        <v>-58430</v>
      </c>
      <c r="AZ43" s="57">
        <v>0</v>
      </c>
      <c r="BA43" s="57">
        <v>-22153.21</v>
      </c>
      <c r="BB43" s="57">
        <v>-3076.5</v>
      </c>
      <c r="BC43" s="57">
        <v>-1532</v>
      </c>
      <c r="BD43" s="57">
        <v>0</v>
      </c>
      <c r="BE43" s="57">
        <v>0</v>
      </c>
      <c r="BF43" s="57">
        <v>-5045.74</v>
      </c>
      <c r="BG43" s="57">
        <v>-36574</v>
      </c>
      <c r="BH43" s="57">
        <v>-37398.239999999998</v>
      </c>
      <c r="BI43" s="57">
        <v>0</v>
      </c>
      <c r="BJ43" s="57">
        <v>-703.25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-120745.12</v>
      </c>
      <c r="BQ43" s="57">
        <v>0</v>
      </c>
      <c r="BR43" s="57">
        <v>-36255.75</v>
      </c>
      <c r="BS43" s="57">
        <v>-63804.68</v>
      </c>
      <c r="BT43" s="57">
        <v>0</v>
      </c>
      <c r="BU43" s="57">
        <v>0</v>
      </c>
      <c r="BV43" s="57">
        <v>0</v>
      </c>
      <c r="BW43" s="57">
        <v>-372</v>
      </c>
      <c r="BX43" s="57">
        <v>0</v>
      </c>
      <c r="BY43" s="57">
        <v>0</v>
      </c>
      <c r="BZ43" s="57">
        <v>-1848.17</v>
      </c>
      <c r="CA43" s="57">
        <v>0</v>
      </c>
      <c r="CB43" s="57">
        <v>0</v>
      </c>
      <c r="CC43" s="57">
        <v>-29945.9</v>
      </c>
      <c r="CD43" s="57">
        <v>-14477.23</v>
      </c>
      <c r="CE43" s="57">
        <v>-8150.16</v>
      </c>
      <c r="CF43" s="57">
        <v>0</v>
      </c>
      <c r="CG43" s="57">
        <v>-14324.22</v>
      </c>
      <c r="CH43" s="57">
        <v>0</v>
      </c>
      <c r="CI43" s="57">
        <v>-7908.25</v>
      </c>
      <c r="CJ43" s="57">
        <v>-25868.240000000002</v>
      </c>
      <c r="CK43" s="57">
        <v>-18344.72</v>
      </c>
      <c r="CL43" s="57">
        <v>-21477.98</v>
      </c>
      <c r="CM43" s="57">
        <v>0</v>
      </c>
      <c r="CN43" s="57">
        <v>-42470.85</v>
      </c>
      <c r="CO43" s="57">
        <v>-34422.54</v>
      </c>
      <c r="CP43" s="62">
        <v>-1111.56</v>
      </c>
    </row>
    <row r="44" spans="2:94" x14ac:dyDescent="0.25">
      <c r="B44" s="61" t="s">
        <v>161</v>
      </c>
      <c r="C44" s="57">
        <v>0</v>
      </c>
      <c r="D44" s="57">
        <v>0</v>
      </c>
      <c r="E44" s="57">
        <v>-332062.75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-240</v>
      </c>
      <c r="L44" s="57">
        <v>0</v>
      </c>
      <c r="M44" s="57">
        <v>0</v>
      </c>
      <c r="N44" s="57">
        <v>18334.95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-1504.1</v>
      </c>
      <c r="W44" s="57">
        <v>0</v>
      </c>
      <c r="X44" s="57">
        <v>0</v>
      </c>
      <c r="Y44" s="57">
        <v>-108377.79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57">
        <v>0</v>
      </c>
      <c r="BE44" s="57">
        <v>-7293.4</v>
      </c>
      <c r="BF44" s="57">
        <v>0</v>
      </c>
      <c r="BG44" s="57">
        <v>0</v>
      </c>
      <c r="BH44" s="57">
        <v>0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  <c r="BN44" s="57">
        <v>0</v>
      </c>
      <c r="BO44" s="57">
        <v>0</v>
      </c>
      <c r="BP44" s="57">
        <v>0</v>
      </c>
      <c r="BQ44" s="57">
        <v>0</v>
      </c>
      <c r="BR44" s="57">
        <v>0</v>
      </c>
      <c r="BS44" s="57">
        <v>0</v>
      </c>
      <c r="BT44" s="57">
        <v>0</v>
      </c>
      <c r="BU44" s="57">
        <v>0</v>
      </c>
      <c r="BV44" s="57">
        <v>0</v>
      </c>
      <c r="BW44" s="57">
        <v>0</v>
      </c>
      <c r="BX44" s="57">
        <v>0</v>
      </c>
      <c r="BY44" s="57">
        <v>0</v>
      </c>
      <c r="BZ44" s="57">
        <v>0</v>
      </c>
      <c r="CA44" s="57">
        <v>0</v>
      </c>
      <c r="CB44" s="57">
        <v>0</v>
      </c>
      <c r="CC44" s="57">
        <v>0</v>
      </c>
      <c r="CD44" s="57">
        <v>0</v>
      </c>
      <c r="CE44" s="57">
        <v>0</v>
      </c>
      <c r="CF44" s="57">
        <v>0</v>
      </c>
      <c r="CG44" s="57">
        <v>-12698.16</v>
      </c>
      <c r="CH44" s="57">
        <v>0</v>
      </c>
      <c r="CI44" s="57">
        <v>0</v>
      </c>
      <c r="CJ44" s="57">
        <v>0</v>
      </c>
      <c r="CK44" s="57">
        <v>0</v>
      </c>
      <c r="CL44" s="57">
        <v>0</v>
      </c>
      <c r="CM44" s="57">
        <v>-146624.49</v>
      </c>
      <c r="CN44" s="57">
        <v>0</v>
      </c>
      <c r="CO44" s="57">
        <v>0</v>
      </c>
      <c r="CP44" s="62">
        <v>0</v>
      </c>
    </row>
    <row r="45" spans="2:94" x14ac:dyDescent="0.25">
      <c r="B45" s="61" t="s">
        <v>162</v>
      </c>
      <c r="C45" s="57">
        <v>0</v>
      </c>
      <c r="D45" s="57">
        <v>0</v>
      </c>
      <c r="E45" s="57">
        <v>0</v>
      </c>
      <c r="F45" s="57">
        <v>0</v>
      </c>
      <c r="G45" s="57">
        <v>-7716.7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-5111</v>
      </c>
      <c r="U45" s="57">
        <v>0</v>
      </c>
      <c r="V45" s="57">
        <v>-8025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>
        <v>0</v>
      </c>
      <c r="AQ45" s="57">
        <v>0</v>
      </c>
      <c r="AR45" s="57">
        <v>0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57">
        <v>0</v>
      </c>
      <c r="AY45" s="57">
        <v>0</v>
      </c>
      <c r="AZ45" s="57">
        <v>0</v>
      </c>
      <c r="BA45" s="57">
        <v>0</v>
      </c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57">
        <v>0</v>
      </c>
      <c r="BH45" s="57">
        <v>0</v>
      </c>
      <c r="BI45" s="57">
        <v>0</v>
      </c>
      <c r="BJ45" s="57">
        <v>0</v>
      </c>
      <c r="BK45" s="57">
        <v>0</v>
      </c>
      <c r="BL45" s="57">
        <v>0</v>
      </c>
      <c r="BM45" s="57">
        <v>0</v>
      </c>
      <c r="BN45" s="57">
        <v>0</v>
      </c>
      <c r="BO45" s="57">
        <v>0</v>
      </c>
      <c r="BP45" s="57">
        <v>150</v>
      </c>
      <c r="BQ45" s="57">
        <v>0</v>
      </c>
      <c r="BR45" s="57">
        <v>0</v>
      </c>
      <c r="BS45" s="57">
        <v>0</v>
      </c>
      <c r="BT45" s="57">
        <v>0</v>
      </c>
      <c r="BU45" s="57">
        <v>0</v>
      </c>
      <c r="BV45" s="57">
        <v>0</v>
      </c>
      <c r="BW45" s="57">
        <v>0</v>
      </c>
      <c r="BX45" s="57">
        <v>0</v>
      </c>
      <c r="BY45" s="57">
        <v>0</v>
      </c>
      <c r="BZ45" s="57">
        <v>0</v>
      </c>
      <c r="CA45" s="57">
        <v>0</v>
      </c>
      <c r="CB45" s="57">
        <v>0</v>
      </c>
      <c r="CC45" s="57">
        <v>0</v>
      </c>
      <c r="CD45" s="57">
        <v>0</v>
      </c>
      <c r="CE45" s="57">
        <v>0</v>
      </c>
      <c r="CF45" s="57">
        <v>0</v>
      </c>
      <c r="CG45" s="57">
        <v>-67567.19</v>
      </c>
      <c r="CH45" s="57">
        <v>0</v>
      </c>
      <c r="CI45" s="57">
        <v>0</v>
      </c>
      <c r="CJ45" s="57">
        <v>0</v>
      </c>
      <c r="CK45" s="57">
        <v>0</v>
      </c>
      <c r="CL45" s="57">
        <v>0</v>
      </c>
      <c r="CM45" s="57">
        <v>0</v>
      </c>
      <c r="CN45" s="57">
        <v>0</v>
      </c>
      <c r="CO45" s="57">
        <v>-2250</v>
      </c>
      <c r="CP45" s="62">
        <v>0</v>
      </c>
    </row>
    <row r="46" spans="2:94" x14ac:dyDescent="0.25">
      <c r="B46" s="61" t="s">
        <v>163</v>
      </c>
      <c r="C46" s="57">
        <v>0</v>
      </c>
      <c r="D46" s="57">
        <v>0</v>
      </c>
      <c r="E46" s="57">
        <v>0</v>
      </c>
      <c r="F46" s="57">
        <v>-62208.47</v>
      </c>
      <c r="G46" s="57">
        <v>0</v>
      </c>
      <c r="H46" s="57">
        <v>0</v>
      </c>
      <c r="I46" s="57">
        <v>0</v>
      </c>
      <c r="J46" s="57">
        <v>0</v>
      </c>
      <c r="K46" s="57">
        <v>-19950.97</v>
      </c>
      <c r="L46" s="57">
        <v>-17582.189999999999</v>
      </c>
      <c r="M46" s="57">
        <v>0</v>
      </c>
      <c r="N46" s="57">
        <v>0</v>
      </c>
      <c r="O46" s="57">
        <v>-1034.22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-4296.18</v>
      </c>
      <c r="W46" s="57">
        <v>0</v>
      </c>
      <c r="X46" s="57">
        <v>0</v>
      </c>
      <c r="Y46" s="57">
        <v>0</v>
      </c>
      <c r="Z46" s="57">
        <v>0</v>
      </c>
      <c r="AA46" s="57">
        <v>-234</v>
      </c>
      <c r="AB46" s="57">
        <v>0</v>
      </c>
      <c r="AC46" s="57">
        <v>0</v>
      </c>
      <c r="AD46" s="57">
        <v>-206.61</v>
      </c>
      <c r="AE46" s="57">
        <v>-59759.96</v>
      </c>
      <c r="AF46" s="57">
        <v>0</v>
      </c>
      <c r="AG46" s="57">
        <v>0</v>
      </c>
      <c r="AH46" s="57">
        <v>0</v>
      </c>
      <c r="AI46" s="57">
        <v>-659.86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57">
        <v>0</v>
      </c>
      <c r="AY46" s="57">
        <v>0</v>
      </c>
      <c r="AZ46" s="57">
        <v>0</v>
      </c>
      <c r="BA46" s="57">
        <v>0</v>
      </c>
      <c r="BB46" s="57">
        <v>0</v>
      </c>
      <c r="BC46" s="57">
        <v>0</v>
      </c>
      <c r="BD46" s="57">
        <v>0</v>
      </c>
      <c r="BE46" s="57">
        <v>0</v>
      </c>
      <c r="BF46" s="57">
        <v>0</v>
      </c>
      <c r="BG46" s="57">
        <v>0</v>
      </c>
      <c r="BH46" s="57">
        <v>0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-87977.919999999998</v>
      </c>
      <c r="BP46" s="57">
        <v>0</v>
      </c>
      <c r="BQ46" s="57">
        <v>0</v>
      </c>
      <c r="BR46" s="57">
        <v>0</v>
      </c>
      <c r="BS46" s="57">
        <v>0</v>
      </c>
      <c r="BT46" s="57">
        <v>0</v>
      </c>
      <c r="BU46" s="57">
        <v>0</v>
      </c>
      <c r="BV46" s="57">
        <v>0</v>
      </c>
      <c r="BW46" s="57">
        <v>-21071.62</v>
      </c>
      <c r="BX46" s="57">
        <v>0</v>
      </c>
      <c r="BY46" s="57">
        <v>0</v>
      </c>
      <c r="BZ46" s="57">
        <v>0</v>
      </c>
      <c r="CA46" s="57">
        <v>0</v>
      </c>
      <c r="CB46" s="57">
        <v>0</v>
      </c>
      <c r="CC46" s="57">
        <v>0</v>
      </c>
      <c r="CD46" s="57">
        <v>-5724.73</v>
      </c>
      <c r="CE46" s="57">
        <v>0</v>
      </c>
      <c r="CF46" s="57">
        <v>0</v>
      </c>
      <c r="CG46" s="57">
        <v>-16021.36</v>
      </c>
      <c r="CH46" s="57">
        <v>0</v>
      </c>
      <c r="CI46" s="57">
        <v>-215889.73</v>
      </c>
      <c r="CJ46" s="57">
        <v>-380</v>
      </c>
      <c r="CK46" s="57">
        <v>0</v>
      </c>
      <c r="CL46" s="57">
        <v>0</v>
      </c>
      <c r="CM46" s="57">
        <v>0</v>
      </c>
      <c r="CN46" s="57">
        <v>0</v>
      </c>
      <c r="CO46" s="57">
        <v>0</v>
      </c>
      <c r="CP46" s="62">
        <v>0</v>
      </c>
    </row>
    <row r="47" spans="2:94" x14ac:dyDescent="0.25">
      <c r="B47" s="61" t="s">
        <v>164</v>
      </c>
      <c r="C47" s="57">
        <v>-12132.21</v>
      </c>
      <c r="D47" s="57">
        <v>0</v>
      </c>
      <c r="E47" s="57">
        <v>-19143.8</v>
      </c>
      <c r="F47" s="57">
        <v>0</v>
      </c>
      <c r="G47" s="57">
        <v>-265025.88</v>
      </c>
      <c r="H47" s="57">
        <v>-5944.62</v>
      </c>
      <c r="I47" s="57">
        <v>0</v>
      </c>
      <c r="J47" s="57">
        <v>-5139.5200000000004</v>
      </c>
      <c r="K47" s="57">
        <v>-4223.46</v>
      </c>
      <c r="L47" s="57">
        <v>-6097.67</v>
      </c>
      <c r="M47" s="57">
        <v>-57262.39</v>
      </c>
      <c r="N47" s="57">
        <v>0</v>
      </c>
      <c r="O47" s="57">
        <v>-639.16</v>
      </c>
      <c r="P47" s="57">
        <v>0</v>
      </c>
      <c r="Q47" s="57">
        <v>-24287.02</v>
      </c>
      <c r="R47" s="57">
        <v>0</v>
      </c>
      <c r="S47" s="57">
        <v>0</v>
      </c>
      <c r="T47" s="57">
        <v>0</v>
      </c>
      <c r="U47" s="57">
        <v>0</v>
      </c>
      <c r="V47" s="57">
        <v>-163545.57</v>
      </c>
      <c r="W47" s="57">
        <v>0</v>
      </c>
      <c r="X47" s="57">
        <v>0</v>
      </c>
      <c r="Y47" s="57">
        <v>0</v>
      </c>
      <c r="Z47" s="57">
        <v>-311.35000000000002</v>
      </c>
      <c r="AA47" s="57">
        <v>-40082.15</v>
      </c>
      <c r="AB47" s="57">
        <v>0</v>
      </c>
      <c r="AC47" s="57">
        <v>0</v>
      </c>
      <c r="AD47" s="57">
        <v>0</v>
      </c>
      <c r="AE47" s="57">
        <v>0</v>
      </c>
      <c r="AF47" s="57">
        <v>-8515.48</v>
      </c>
      <c r="AG47" s="57">
        <v>0</v>
      </c>
      <c r="AH47" s="57">
        <v>-4045.1</v>
      </c>
      <c r="AI47" s="57">
        <v>-30793.119999999999</v>
      </c>
      <c r="AJ47" s="57">
        <v>0</v>
      </c>
      <c r="AK47" s="57">
        <v>-18914.21</v>
      </c>
      <c r="AL47" s="57">
        <v>-113828.41</v>
      </c>
      <c r="AM47" s="57">
        <v>0</v>
      </c>
      <c r="AN47" s="57">
        <v>-57653.16</v>
      </c>
      <c r="AO47" s="57">
        <v>0</v>
      </c>
      <c r="AP47" s="57">
        <v>0</v>
      </c>
      <c r="AQ47" s="57">
        <v>0</v>
      </c>
      <c r="AR47" s="57">
        <v>-9978.91</v>
      </c>
      <c r="AS47" s="57">
        <v>0</v>
      </c>
      <c r="AT47" s="57">
        <v>0</v>
      </c>
      <c r="AU47" s="57">
        <v>0</v>
      </c>
      <c r="AV47" s="57">
        <v>-3315</v>
      </c>
      <c r="AW47" s="57">
        <v>0</v>
      </c>
      <c r="AX47" s="57">
        <v>-33297.5</v>
      </c>
      <c r="AY47" s="57">
        <v>-136003.76</v>
      </c>
      <c r="AZ47" s="57">
        <v>0</v>
      </c>
      <c r="BA47" s="57">
        <v>-27961.68</v>
      </c>
      <c r="BB47" s="57">
        <v>-18171.32</v>
      </c>
      <c r="BC47" s="57">
        <v>-5929.07</v>
      </c>
      <c r="BD47" s="57">
        <v>0</v>
      </c>
      <c r="BE47" s="57">
        <v>0</v>
      </c>
      <c r="BF47" s="57">
        <v>0</v>
      </c>
      <c r="BG47" s="57">
        <v>0</v>
      </c>
      <c r="BH47" s="57">
        <v>0</v>
      </c>
      <c r="BI47" s="57">
        <v>0</v>
      </c>
      <c r="BJ47" s="57">
        <v>0</v>
      </c>
      <c r="BK47" s="57">
        <v>0</v>
      </c>
      <c r="BL47" s="57">
        <v>-91818.94</v>
      </c>
      <c r="BM47" s="57">
        <v>-24560.25</v>
      </c>
      <c r="BN47" s="57">
        <v>-141401.22</v>
      </c>
      <c r="BO47" s="57">
        <v>0</v>
      </c>
      <c r="BP47" s="57">
        <v>-61596.01</v>
      </c>
      <c r="BQ47" s="57">
        <v>0</v>
      </c>
      <c r="BR47" s="57">
        <v>0</v>
      </c>
      <c r="BS47" s="57">
        <v>0</v>
      </c>
      <c r="BT47" s="57">
        <v>0</v>
      </c>
      <c r="BU47" s="57">
        <v>0</v>
      </c>
      <c r="BV47" s="57">
        <v>0</v>
      </c>
      <c r="BW47" s="57">
        <v>0</v>
      </c>
      <c r="BX47" s="57">
        <v>0</v>
      </c>
      <c r="BY47" s="57">
        <v>0</v>
      </c>
      <c r="BZ47" s="57">
        <v>0</v>
      </c>
      <c r="CA47" s="57">
        <v>0</v>
      </c>
      <c r="CB47" s="57">
        <v>0</v>
      </c>
      <c r="CC47" s="57">
        <v>0</v>
      </c>
      <c r="CD47" s="57">
        <v>-3418.61</v>
      </c>
      <c r="CE47" s="57">
        <v>-1164.5899999999999</v>
      </c>
      <c r="CF47" s="57">
        <v>0</v>
      </c>
      <c r="CG47" s="57">
        <v>0</v>
      </c>
      <c r="CH47" s="57">
        <v>-109624.86</v>
      </c>
      <c r="CI47" s="57">
        <v>-12442.27</v>
      </c>
      <c r="CJ47" s="57">
        <v>0</v>
      </c>
      <c r="CK47" s="57">
        <v>0</v>
      </c>
      <c r="CL47" s="57">
        <v>-159783.51999999999</v>
      </c>
      <c r="CM47" s="57">
        <v>-56628.42</v>
      </c>
      <c r="CN47" s="57">
        <v>-63524.160000000003</v>
      </c>
      <c r="CO47" s="57">
        <v>-10753.88</v>
      </c>
      <c r="CP47" s="62">
        <v>0</v>
      </c>
    </row>
    <row r="48" spans="2:94" x14ac:dyDescent="0.25">
      <c r="B48" s="63" t="s">
        <v>165</v>
      </c>
      <c r="C48" s="58">
        <v>-33010.44</v>
      </c>
      <c r="D48" s="58">
        <v>-245415.16</v>
      </c>
      <c r="E48" s="58">
        <v>-700</v>
      </c>
      <c r="F48" s="58">
        <v>-1052.22</v>
      </c>
      <c r="G48" s="58">
        <v>-671779.65</v>
      </c>
      <c r="H48" s="58">
        <v>0</v>
      </c>
      <c r="I48" s="58">
        <v>-13780.27</v>
      </c>
      <c r="J48" s="58">
        <v>-4027.16</v>
      </c>
      <c r="K48" s="58">
        <v>0</v>
      </c>
      <c r="L48" s="58">
        <v>0</v>
      </c>
      <c r="M48" s="58">
        <v>0</v>
      </c>
      <c r="N48" s="58">
        <v>-13233.09</v>
      </c>
      <c r="O48" s="58">
        <v>-8855.5400000000009</v>
      </c>
      <c r="P48" s="58">
        <v>-7167.97</v>
      </c>
      <c r="Q48" s="58">
        <v>-10118.23</v>
      </c>
      <c r="R48" s="58">
        <v>-9593.6</v>
      </c>
      <c r="S48" s="58">
        <v>0</v>
      </c>
      <c r="T48" s="58">
        <v>-29370.32</v>
      </c>
      <c r="U48" s="58">
        <v>-44915.58</v>
      </c>
      <c r="V48" s="58">
        <v>-18271.259999999998</v>
      </c>
      <c r="W48" s="58">
        <v>-16189.82</v>
      </c>
      <c r="X48" s="58">
        <v>0</v>
      </c>
      <c r="Y48" s="58">
        <v>-22139.01</v>
      </c>
      <c r="Z48" s="58">
        <v>0</v>
      </c>
      <c r="AA48" s="58">
        <v>-66568.53</v>
      </c>
      <c r="AB48" s="58">
        <v>-51381.52</v>
      </c>
      <c r="AC48" s="58">
        <v>-85621.73</v>
      </c>
      <c r="AD48" s="58">
        <v>-3736.43</v>
      </c>
      <c r="AE48" s="58">
        <v>-4011.51</v>
      </c>
      <c r="AF48" s="58">
        <v>-1501.88</v>
      </c>
      <c r="AG48" s="58">
        <v>-14342.27</v>
      </c>
      <c r="AH48" s="58">
        <v>0</v>
      </c>
      <c r="AI48" s="58">
        <v>0</v>
      </c>
      <c r="AJ48" s="58">
        <v>-35461.47</v>
      </c>
      <c r="AK48" s="58">
        <v>-403.2</v>
      </c>
      <c r="AL48" s="58">
        <v>0</v>
      </c>
      <c r="AM48" s="58">
        <v>-48.15</v>
      </c>
      <c r="AN48" s="58">
        <v>0</v>
      </c>
      <c r="AO48" s="58">
        <v>-2032.04</v>
      </c>
      <c r="AP48" s="58">
        <v>-42499.839999999997</v>
      </c>
      <c r="AQ48" s="58">
        <v>-7793.77</v>
      </c>
      <c r="AR48" s="58">
        <v>-718.91</v>
      </c>
      <c r="AS48" s="58">
        <v>0</v>
      </c>
      <c r="AT48" s="58">
        <v>-4929.29</v>
      </c>
      <c r="AU48" s="58">
        <v>-4356.13</v>
      </c>
      <c r="AV48" s="58">
        <v>-959.8</v>
      </c>
      <c r="AW48" s="58">
        <v>-16941.349999999999</v>
      </c>
      <c r="AX48" s="58">
        <v>-9818.99</v>
      </c>
      <c r="AY48" s="58">
        <v>0</v>
      </c>
      <c r="AZ48" s="58">
        <v>-5410.74</v>
      </c>
      <c r="BA48" s="58">
        <v>-659.32</v>
      </c>
      <c r="BB48" s="58">
        <v>-655</v>
      </c>
      <c r="BC48" s="58">
        <v>0</v>
      </c>
      <c r="BD48" s="58">
        <v>-6678.26</v>
      </c>
      <c r="BE48" s="58">
        <v>-23179.15</v>
      </c>
      <c r="BF48" s="58">
        <v>-4303.74</v>
      </c>
      <c r="BG48" s="58">
        <v>-1494.14</v>
      </c>
      <c r="BH48" s="58">
        <v>-6046.35</v>
      </c>
      <c r="BI48" s="58">
        <v>-5507.5</v>
      </c>
      <c r="BJ48" s="58">
        <v>-17244.310000000001</v>
      </c>
      <c r="BK48" s="58">
        <v>-37702.379999999997</v>
      </c>
      <c r="BL48" s="58">
        <v>0</v>
      </c>
      <c r="BM48" s="58">
        <v>-3694.85</v>
      </c>
      <c r="BN48" s="58">
        <v>0</v>
      </c>
      <c r="BO48" s="58">
        <v>-62033.21</v>
      </c>
      <c r="BP48" s="58">
        <v>-243.4</v>
      </c>
      <c r="BQ48" s="58">
        <v>-615.45000000000005</v>
      </c>
      <c r="BR48" s="58">
        <v>-4657.6000000000004</v>
      </c>
      <c r="BS48" s="58">
        <v>-136464.51</v>
      </c>
      <c r="BT48" s="58">
        <v>-1413.24</v>
      </c>
      <c r="BU48" s="58">
        <v>-7930.18</v>
      </c>
      <c r="BV48" s="58">
        <v>-91.43</v>
      </c>
      <c r="BW48" s="58">
        <v>-2523.46</v>
      </c>
      <c r="BX48" s="58">
        <v>-13405.64</v>
      </c>
      <c r="BY48" s="58">
        <v>-14595.2</v>
      </c>
      <c r="BZ48" s="58">
        <v>-2217.21</v>
      </c>
      <c r="CA48" s="58">
        <v>-29078.95</v>
      </c>
      <c r="CB48" s="58">
        <v>-51682.38</v>
      </c>
      <c r="CC48" s="58">
        <v>-5798.97</v>
      </c>
      <c r="CD48" s="58">
        <v>-20945.45</v>
      </c>
      <c r="CE48" s="58">
        <v>-2044.05</v>
      </c>
      <c r="CF48" s="58">
        <v>0</v>
      </c>
      <c r="CG48" s="58">
        <v>-11341.38</v>
      </c>
      <c r="CH48" s="58">
        <v>0</v>
      </c>
      <c r="CI48" s="58">
        <v>0</v>
      </c>
      <c r="CJ48" s="58">
        <v>-8278.33</v>
      </c>
      <c r="CK48" s="58">
        <v>-279.91000000000003</v>
      </c>
      <c r="CL48" s="58">
        <v>-3589.98</v>
      </c>
      <c r="CM48" s="58">
        <v>-8369.81</v>
      </c>
      <c r="CN48" s="58">
        <v>0</v>
      </c>
      <c r="CO48" s="58">
        <v>-8588.7199999999993</v>
      </c>
      <c r="CP48" s="64">
        <v>-1351.99</v>
      </c>
    </row>
    <row r="49" spans="2:97" s="93" customFormat="1" x14ac:dyDescent="0.25">
      <c r="B49" s="102" t="s">
        <v>166</v>
      </c>
      <c r="C49" s="103">
        <f t="shared" ref="C49:AH49" si="3">-SUM(C28:C48)</f>
        <v>1908131.8399999999</v>
      </c>
      <c r="D49" s="103">
        <f t="shared" si="3"/>
        <v>2257236.6800000002</v>
      </c>
      <c r="E49" s="103">
        <f t="shared" si="3"/>
        <v>880911.4800000001</v>
      </c>
      <c r="F49" s="103">
        <f t="shared" si="3"/>
        <v>124358</v>
      </c>
      <c r="G49" s="103">
        <f t="shared" si="3"/>
        <v>14716786.07</v>
      </c>
      <c r="H49" s="103">
        <f t="shared" si="3"/>
        <v>160986.38999999998</v>
      </c>
      <c r="I49" s="103">
        <f t="shared" si="3"/>
        <v>531940.78</v>
      </c>
      <c r="J49" s="103">
        <f t="shared" si="3"/>
        <v>320562.33</v>
      </c>
      <c r="K49" s="103">
        <f t="shared" si="3"/>
        <v>249557.23</v>
      </c>
      <c r="L49" s="103">
        <f t="shared" si="3"/>
        <v>152327.67000000001</v>
      </c>
      <c r="M49" s="103">
        <f t="shared" si="3"/>
        <v>1472046.96</v>
      </c>
      <c r="N49" s="103">
        <f t="shared" si="3"/>
        <v>129663.14</v>
      </c>
      <c r="O49" s="103">
        <f t="shared" si="3"/>
        <v>63221.090000000004</v>
      </c>
      <c r="P49" s="103">
        <f t="shared" si="3"/>
        <v>108536.38</v>
      </c>
      <c r="Q49" s="103">
        <f t="shared" si="3"/>
        <v>72037.429999999993</v>
      </c>
      <c r="R49" s="103">
        <f t="shared" si="3"/>
        <v>84064.680000000008</v>
      </c>
      <c r="S49" s="103">
        <f t="shared" si="3"/>
        <v>375428.45</v>
      </c>
      <c r="T49" s="103">
        <f t="shared" si="3"/>
        <v>422181.11000000004</v>
      </c>
      <c r="U49" s="103">
        <f t="shared" si="3"/>
        <v>414693.22000000003</v>
      </c>
      <c r="V49" s="103">
        <f t="shared" si="3"/>
        <v>268965.42</v>
      </c>
      <c r="W49" s="103">
        <f t="shared" si="3"/>
        <v>90745.01999999999</v>
      </c>
      <c r="X49" s="103">
        <f t="shared" si="3"/>
        <v>37241.03</v>
      </c>
      <c r="Y49" s="103">
        <f t="shared" si="3"/>
        <v>1613607.1499999997</v>
      </c>
      <c r="Z49" s="103">
        <f t="shared" si="3"/>
        <v>161417.06</v>
      </c>
      <c r="AA49" s="103">
        <f t="shared" si="3"/>
        <v>1153982.96</v>
      </c>
      <c r="AB49" s="103">
        <f t="shared" si="3"/>
        <v>713517.72</v>
      </c>
      <c r="AC49" s="103">
        <f t="shared" si="3"/>
        <v>136031.72999999998</v>
      </c>
      <c r="AD49" s="103">
        <f t="shared" si="3"/>
        <v>36722.959999999999</v>
      </c>
      <c r="AE49" s="103">
        <f t="shared" si="3"/>
        <v>2072150.78</v>
      </c>
      <c r="AF49" s="103">
        <f t="shared" si="3"/>
        <v>277084.58999999997</v>
      </c>
      <c r="AG49" s="103">
        <f t="shared" si="3"/>
        <v>675568.01</v>
      </c>
      <c r="AH49" s="103">
        <f t="shared" si="3"/>
        <v>239731.97</v>
      </c>
      <c r="AI49" s="103">
        <f t="shared" ref="AI49:BN49" si="4">-SUM(AI28:AI48)</f>
        <v>846229.49</v>
      </c>
      <c r="AJ49" s="103">
        <f t="shared" si="4"/>
        <v>352734.82000000007</v>
      </c>
      <c r="AK49" s="103">
        <f t="shared" si="4"/>
        <v>553468.05999999994</v>
      </c>
      <c r="AL49" s="103">
        <f t="shared" si="4"/>
        <v>1125562.0799999998</v>
      </c>
      <c r="AM49" s="103">
        <f t="shared" si="4"/>
        <v>67102.03</v>
      </c>
      <c r="AN49" s="103">
        <f t="shared" si="4"/>
        <v>410618.44999999995</v>
      </c>
      <c r="AO49" s="103">
        <f t="shared" si="4"/>
        <v>42994.68</v>
      </c>
      <c r="AP49" s="103">
        <f t="shared" si="4"/>
        <v>294196.31000000006</v>
      </c>
      <c r="AQ49" s="103">
        <f t="shared" si="4"/>
        <v>77779.61</v>
      </c>
      <c r="AR49" s="103">
        <f t="shared" si="4"/>
        <v>147663.15</v>
      </c>
      <c r="AS49" s="103">
        <f t="shared" si="4"/>
        <v>450882.30999999994</v>
      </c>
      <c r="AT49" s="103">
        <f t="shared" si="4"/>
        <v>221609.03999999998</v>
      </c>
      <c r="AU49" s="103">
        <f t="shared" si="4"/>
        <v>91959.05</v>
      </c>
      <c r="AV49" s="103">
        <f t="shared" si="4"/>
        <v>387371.92</v>
      </c>
      <c r="AW49" s="103">
        <f t="shared" si="4"/>
        <v>786219.36</v>
      </c>
      <c r="AX49" s="103">
        <f t="shared" si="4"/>
        <v>642708.03</v>
      </c>
      <c r="AY49" s="103">
        <f t="shared" si="4"/>
        <v>783459.92</v>
      </c>
      <c r="AZ49" s="103">
        <f t="shared" si="4"/>
        <v>103184.04000000001</v>
      </c>
      <c r="BA49" s="103">
        <f t="shared" si="4"/>
        <v>341280.07</v>
      </c>
      <c r="BB49" s="103">
        <f t="shared" si="4"/>
        <v>388824.11000000004</v>
      </c>
      <c r="BC49" s="103">
        <f t="shared" si="4"/>
        <v>92814.47</v>
      </c>
      <c r="BD49" s="103">
        <f t="shared" si="4"/>
        <v>102198.39999999999</v>
      </c>
      <c r="BE49" s="103">
        <f t="shared" si="4"/>
        <v>176362.19999999998</v>
      </c>
      <c r="BF49" s="103">
        <f t="shared" si="4"/>
        <v>165263.24999999997</v>
      </c>
      <c r="BG49" s="103">
        <f t="shared" si="4"/>
        <v>314431.56</v>
      </c>
      <c r="BH49" s="103">
        <f t="shared" si="4"/>
        <v>223753.28</v>
      </c>
      <c r="BI49" s="103">
        <f t="shared" si="4"/>
        <v>153233.97</v>
      </c>
      <c r="BJ49" s="103">
        <f t="shared" si="4"/>
        <v>44911.6</v>
      </c>
      <c r="BK49" s="103">
        <f t="shared" si="4"/>
        <v>228106.80000000002</v>
      </c>
      <c r="BL49" s="103">
        <f t="shared" si="4"/>
        <v>2646279.42</v>
      </c>
      <c r="BM49" s="103">
        <f t="shared" si="4"/>
        <v>1410976.7100000002</v>
      </c>
      <c r="BN49" s="103">
        <f t="shared" si="4"/>
        <v>3087410.31</v>
      </c>
      <c r="BO49" s="103">
        <f t="shared" ref="BO49:CP49" si="5">-SUM(BO28:BO48)</f>
        <v>1783837.69</v>
      </c>
      <c r="BP49" s="103">
        <f t="shared" si="5"/>
        <v>754545.27</v>
      </c>
      <c r="BQ49" s="103">
        <f t="shared" si="5"/>
        <v>117472</v>
      </c>
      <c r="BR49" s="103">
        <f t="shared" si="5"/>
        <v>542947.30999999994</v>
      </c>
      <c r="BS49" s="103">
        <f t="shared" si="5"/>
        <v>1084392.1800000002</v>
      </c>
      <c r="BT49" s="103">
        <f t="shared" si="5"/>
        <v>79477.090000000011</v>
      </c>
      <c r="BU49" s="103">
        <f t="shared" si="5"/>
        <v>20255.98</v>
      </c>
      <c r="BV49" s="103">
        <f t="shared" si="5"/>
        <v>1727.3300000000002</v>
      </c>
      <c r="BW49" s="103">
        <f t="shared" si="5"/>
        <v>184928.73999999996</v>
      </c>
      <c r="BX49" s="103">
        <f t="shared" si="5"/>
        <v>377922.98</v>
      </c>
      <c r="BY49" s="103">
        <f t="shared" si="5"/>
        <v>265492.95</v>
      </c>
      <c r="BZ49" s="103">
        <f t="shared" si="5"/>
        <v>45314.54</v>
      </c>
      <c r="CA49" s="103">
        <f t="shared" si="5"/>
        <v>546386.64</v>
      </c>
      <c r="CB49" s="103">
        <f t="shared" si="5"/>
        <v>170857.19</v>
      </c>
      <c r="CC49" s="103">
        <f t="shared" si="5"/>
        <v>176964.38999999998</v>
      </c>
      <c r="CD49" s="103">
        <f t="shared" si="5"/>
        <v>48586</v>
      </c>
      <c r="CE49" s="103">
        <f t="shared" si="5"/>
        <v>104601.84000000001</v>
      </c>
      <c r="CF49" s="103">
        <f t="shared" si="5"/>
        <v>16017.559999999998</v>
      </c>
      <c r="CG49" s="103">
        <f t="shared" si="5"/>
        <v>608446.57000000007</v>
      </c>
      <c r="CH49" s="103">
        <f t="shared" si="5"/>
        <v>324964.86</v>
      </c>
      <c r="CI49" s="103">
        <f t="shared" si="5"/>
        <v>820439.15</v>
      </c>
      <c r="CJ49" s="103">
        <f t="shared" si="5"/>
        <v>272474.46000000002</v>
      </c>
      <c r="CK49" s="103">
        <f t="shared" si="5"/>
        <v>231719.85</v>
      </c>
      <c r="CL49" s="103">
        <f t="shared" si="5"/>
        <v>360420.22</v>
      </c>
      <c r="CM49" s="103">
        <f t="shared" si="5"/>
        <v>288418.84999999998</v>
      </c>
      <c r="CN49" s="103">
        <f t="shared" si="5"/>
        <v>338511.93999999994</v>
      </c>
      <c r="CO49" s="103">
        <f t="shared" si="5"/>
        <v>295633.82999999996</v>
      </c>
      <c r="CP49" s="104">
        <f t="shared" si="5"/>
        <v>13931.289999999999</v>
      </c>
    </row>
    <row r="50" spans="2:97" s="108" customFormat="1" ht="36" customHeight="1" x14ac:dyDescent="0.25">
      <c r="B50" s="105" t="s">
        <v>171</v>
      </c>
      <c r="C50" s="106">
        <f>C49+C27</f>
        <v>17929640.07</v>
      </c>
      <c r="D50" s="106">
        <f t="shared" ref="D50:BO50" si="6">D49+D27</f>
        <v>6749817.0099999998</v>
      </c>
      <c r="E50" s="106">
        <f t="shared" si="6"/>
        <v>3769850.5199999996</v>
      </c>
      <c r="F50" s="106">
        <f t="shared" si="6"/>
        <v>2024137.7600000002</v>
      </c>
      <c r="G50" s="106">
        <f t="shared" si="6"/>
        <v>56253954.43</v>
      </c>
      <c r="H50" s="106">
        <f t="shared" si="6"/>
        <v>4305053.2899999991</v>
      </c>
      <c r="I50" s="106">
        <f t="shared" si="6"/>
        <v>5888059.29</v>
      </c>
      <c r="J50" s="106">
        <f t="shared" si="6"/>
        <v>3876994.1899999995</v>
      </c>
      <c r="K50" s="106">
        <f t="shared" si="6"/>
        <v>2300950.2799999998</v>
      </c>
      <c r="L50" s="106">
        <f t="shared" si="6"/>
        <v>2989675.4500000007</v>
      </c>
      <c r="M50" s="106">
        <f t="shared" si="6"/>
        <v>8111685.540000001</v>
      </c>
      <c r="N50" s="106">
        <f t="shared" si="6"/>
        <v>3019576.8300000005</v>
      </c>
      <c r="O50" s="106">
        <f t="shared" si="6"/>
        <v>1527664.8999999997</v>
      </c>
      <c r="P50" s="106">
        <f t="shared" si="6"/>
        <v>3615745.12</v>
      </c>
      <c r="Q50" s="106">
        <f t="shared" si="6"/>
        <v>3227712.57</v>
      </c>
      <c r="R50" s="106">
        <f t="shared" si="6"/>
        <v>1515950.17</v>
      </c>
      <c r="S50" s="106">
        <f t="shared" si="6"/>
        <v>6763418.7999999998</v>
      </c>
      <c r="T50" s="106">
        <f t="shared" si="6"/>
        <v>6445050.2000000011</v>
      </c>
      <c r="U50" s="106">
        <f t="shared" si="6"/>
        <v>4679039.68</v>
      </c>
      <c r="V50" s="106">
        <f t="shared" si="6"/>
        <v>3833680.5199999996</v>
      </c>
      <c r="W50" s="106">
        <f t="shared" si="6"/>
        <v>2143000.2599999998</v>
      </c>
      <c r="X50" s="106">
        <f t="shared" si="6"/>
        <v>1379204.57</v>
      </c>
      <c r="Y50" s="106">
        <f t="shared" si="6"/>
        <v>10279673.48</v>
      </c>
      <c r="Z50" s="106">
        <f t="shared" si="6"/>
        <v>2439317.4499999988</v>
      </c>
      <c r="AA50" s="106">
        <f t="shared" si="6"/>
        <v>7653989.5900000017</v>
      </c>
      <c r="AB50" s="106">
        <f t="shared" si="6"/>
        <v>6225597.4899999993</v>
      </c>
      <c r="AC50" s="106">
        <f t="shared" si="6"/>
        <v>2623664.060000001</v>
      </c>
      <c r="AD50" s="106">
        <f t="shared" si="6"/>
        <v>1535441.1099999999</v>
      </c>
      <c r="AE50" s="106">
        <f t="shared" si="6"/>
        <v>10649460.119999997</v>
      </c>
      <c r="AF50" s="106">
        <f t="shared" si="6"/>
        <v>1922979.1</v>
      </c>
      <c r="AG50" s="106">
        <f t="shared" si="6"/>
        <v>7423646.9500000011</v>
      </c>
      <c r="AH50" s="106">
        <f t="shared" si="6"/>
        <v>1690405.4700000004</v>
      </c>
      <c r="AI50" s="106">
        <f t="shared" si="6"/>
        <v>6348687.0600000005</v>
      </c>
      <c r="AJ50" s="106">
        <f t="shared" si="6"/>
        <v>2656091.29</v>
      </c>
      <c r="AK50" s="106">
        <f t="shared" si="6"/>
        <v>6629968.8999999994</v>
      </c>
      <c r="AL50" s="106">
        <f t="shared" si="6"/>
        <v>10013765.830000008</v>
      </c>
      <c r="AM50" s="106">
        <f t="shared" si="6"/>
        <v>1353804.2900000003</v>
      </c>
      <c r="AN50" s="106">
        <f t="shared" si="6"/>
        <v>5126657.959999999</v>
      </c>
      <c r="AO50" s="106">
        <f t="shared" si="6"/>
        <v>821956.05999999994</v>
      </c>
      <c r="AP50" s="106">
        <f t="shared" si="6"/>
        <v>4296818.9800000004</v>
      </c>
      <c r="AQ50" s="106">
        <f t="shared" si="6"/>
        <v>1359257.0399999998</v>
      </c>
      <c r="AR50" s="106">
        <f t="shared" si="6"/>
        <v>1398937.9199999992</v>
      </c>
      <c r="AS50" s="106">
        <f t="shared" si="6"/>
        <v>4305432.59</v>
      </c>
      <c r="AT50" s="106">
        <f t="shared" si="6"/>
        <v>1559700.4</v>
      </c>
      <c r="AU50" s="106">
        <f t="shared" si="6"/>
        <v>2535082.4999999995</v>
      </c>
      <c r="AV50" s="106">
        <f t="shared" si="6"/>
        <v>3308404.9</v>
      </c>
      <c r="AW50" s="106">
        <f t="shared" si="6"/>
        <v>6439598.9899999984</v>
      </c>
      <c r="AX50" s="106">
        <f t="shared" si="6"/>
        <v>4823816.8</v>
      </c>
      <c r="AY50" s="106">
        <f t="shared" si="6"/>
        <v>10587529.950000001</v>
      </c>
      <c r="AZ50" s="106">
        <f t="shared" si="6"/>
        <v>1568383.77</v>
      </c>
      <c r="BA50" s="106">
        <f t="shared" si="6"/>
        <v>6286718.2800000003</v>
      </c>
      <c r="BB50" s="106">
        <f t="shared" si="6"/>
        <v>4003872.3600000003</v>
      </c>
      <c r="BC50" s="106">
        <f t="shared" si="6"/>
        <v>3974200.8000000003</v>
      </c>
      <c r="BD50" s="106">
        <f t="shared" si="6"/>
        <v>2148772.5900000003</v>
      </c>
      <c r="BE50" s="106">
        <f t="shared" si="6"/>
        <v>4385340.41</v>
      </c>
      <c r="BF50" s="106">
        <f t="shared" si="6"/>
        <v>2486166.4799999995</v>
      </c>
      <c r="BG50" s="106">
        <f t="shared" si="6"/>
        <v>2660131.8199999994</v>
      </c>
      <c r="BH50" s="106">
        <f t="shared" si="6"/>
        <v>6285978.5299999984</v>
      </c>
      <c r="BI50" s="106">
        <f t="shared" si="6"/>
        <v>3090634.0200000005</v>
      </c>
      <c r="BJ50" s="106">
        <f t="shared" si="6"/>
        <v>1575601.99</v>
      </c>
      <c r="BK50" s="106">
        <f t="shared" si="6"/>
        <v>4901666.0200000005</v>
      </c>
      <c r="BL50" s="106">
        <f t="shared" si="6"/>
        <v>8756826.9199999981</v>
      </c>
      <c r="BM50" s="106">
        <f t="shared" si="6"/>
        <v>5183463.5100000007</v>
      </c>
      <c r="BN50" s="106">
        <f t="shared" si="6"/>
        <v>12089689.990000008</v>
      </c>
      <c r="BO50" s="106">
        <f t="shared" si="6"/>
        <v>16054283.819999998</v>
      </c>
      <c r="BP50" s="106">
        <f t="shared" ref="BP50:CP50" si="7">BP49+BP27</f>
        <v>3950294.6400000011</v>
      </c>
      <c r="BQ50" s="106">
        <f t="shared" si="7"/>
        <v>4354905.0900000008</v>
      </c>
      <c r="BR50" s="106">
        <f t="shared" si="7"/>
        <v>6255373.0899999989</v>
      </c>
      <c r="BS50" s="106">
        <f t="shared" si="7"/>
        <v>4809660.58</v>
      </c>
      <c r="BT50" s="106">
        <f t="shared" si="7"/>
        <v>1895646.9999999998</v>
      </c>
      <c r="BU50" s="106">
        <f t="shared" si="7"/>
        <v>2219670.8699999996</v>
      </c>
      <c r="BV50" s="106">
        <f t="shared" si="7"/>
        <v>1191606.4899999998</v>
      </c>
      <c r="BW50" s="106">
        <f t="shared" si="7"/>
        <v>3562908.3400000003</v>
      </c>
      <c r="BX50" s="106">
        <f t="shared" si="7"/>
        <v>1911388.37</v>
      </c>
      <c r="BY50" s="106">
        <f t="shared" si="7"/>
        <v>3075011.0000000005</v>
      </c>
      <c r="BZ50" s="106">
        <f t="shared" si="7"/>
        <v>2163753.8999999994</v>
      </c>
      <c r="CA50" s="106">
        <f t="shared" si="7"/>
        <v>4886737.7999999989</v>
      </c>
      <c r="CB50" s="106">
        <f t="shared" si="7"/>
        <v>3361548.6599999997</v>
      </c>
      <c r="CC50" s="106">
        <f t="shared" si="7"/>
        <v>2440148.87</v>
      </c>
      <c r="CD50" s="106">
        <f t="shared" si="7"/>
        <v>2454257.12</v>
      </c>
      <c r="CE50" s="106">
        <f t="shared" si="7"/>
        <v>2581662.8899999987</v>
      </c>
      <c r="CF50" s="106">
        <f t="shared" si="7"/>
        <v>526777.19999999995</v>
      </c>
      <c r="CG50" s="106">
        <f t="shared" si="7"/>
        <v>10253862.210000001</v>
      </c>
      <c r="CH50" s="106">
        <f t="shared" si="7"/>
        <v>6476387.3500000015</v>
      </c>
      <c r="CI50" s="106">
        <f t="shared" si="7"/>
        <v>11587091.040000001</v>
      </c>
      <c r="CJ50" s="106">
        <f t="shared" si="7"/>
        <v>4443243.5799999991</v>
      </c>
      <c r="CK50" s="106">
        <f t="shared" si="7"/>
        <v>4973924.8099999996</v>
      </c>
      <c r="CL50" s="106">
        <f t="shared" si="7"/>
        <v>9194310.1000000015</v>
      </c>
      <c r="CM50" s="106">
        <f t="shared" si="7"/>
        <v>6399873.1200000001</v>
      </c>
      <c r="CN50" s="106">
        <f t="shared" si="7"/>
        <v>4623123.7000000011</v>
      </c>
      <c r="CO50" s="106">
        <f t="shared" si="7"/>
        <v>2900673.2399999998</v>
      </c>
      <c r="CP50" s="107">
        <f t="shared" si="7"/>
        <v>1433339.4900000005</v>
      </c>
    </row>
    <row r="51" spans="2:97" x14ac:dyDescent="0.25">
      <c r="B51" s="65" t="s">
        <v>167</v>
      </c>
      <c r="C51" s="59">
        <f t="shared" ref="C51:AH51" si="8">C10/(C27+C49)</f>
        <v>2.2614221390781102E-2</v>
      </c>
      <c r="D51" s="59">
        <f t="shared" si="8"/>
        <v>3.0526769791645061E-2</v>
      </c>
      <c r="E51" s="59">
        <f t="shared" si="8"/>
        <v>2.5341972975628756E-2</v>
      </c>
      <c r="F51" s="59">
        <f t="shared" si="8"/>
        <v>1.4139734244175157E-2</v>
      </c>
      <c r="G51" s="59">
        <f t="shared" si="8"/>
        <v>6.6277440542236388E-2</v>
      </c>
      <c r="H51" s="59">
        <f t="shared" si="8"/>
        <v>1.0489108254453223E-2</v>
      </c>
      <c r="I51" s="59">
        <f t="shared" si="8"/>
        <v>1.1773977907753032E-2</v>
      </c>
      <c r="J51" s="59">
        <f t="shared" si="8"/>
        <v>4.7788129391032191E-3</v>
      </c>
      <c r="K51" s="59">
        <f t="shared" si="8"/>
        <v>6.4073509663146663E-2</v>
      </c>
      <c r="L51" s="59">
        <f t="shared" si="8"/>
        <v>1.45348352109591E-2</v>
      </c>
      <c r="M51" s="59">
        <f t="shared" si="8"/>
        <v>4.1303471189540218E-2</v>
      </c>
      <c r="N51" s="59">
        <f t="shared" si="8"/>
        <v>5.1887237457706936E-3</v>
      </c>
      <c r="O51" s="59">
        <f t="shared" si="8"/>
        <v>3.2661292407778701E-2</v>
      </c>
      <c r="P51" s="59">
        <f t="shared" si="8"/>
        <v>1.2763941723856906E-2</v>
      </c>
      <c r="Q51" s="59">
        <f t="shared" si="8"/>
        <v>1.9896753074267703E-2</v>
      </c>
      <c r="R51" s="59">
        <f t="shared" si="8"/>
        <v>8.6567819046453227E-3</v>
      </c>
      <c r="S51" s="59">
        <f t="shared" si="8"/>
        <v>7.3049653527295991E-3</v>
      </c>
      <c r="T51" s="59">
        <f t="shared" si="8"/>
        <v>1.8485013506954532E-2</v>
      </c>
      <c r="U51" s="59">
        <f t="shared" si="8"/>
        <v>3.1752301788558465E-2</v>
      </c>
      <c r="V51" s="59">
        <f t="shared" si="8"/>
        <v>8.833915560600758E-3</v>
      </c>
      <c r="W51" s="59">
        <f t="shared" si="8"/>
        <v>1.2081645757709803E-2</v>
      </c>
      <c r="X51" s="59">
        <f t="shared" si="8"/>
        <v>5.9563520732823567E-2</v>
      </c>
      <c r="Y51" s="59">
        <f t="shared" si="8"/>
        <v>2.0524986558230637E-2</v>
      </c>
      <c r="Z51" s="59">
        <f t="shared" si="8"/>
        <v>1.6989969878664222E-2</v>
      </c>
      <c r="AA51" s="59">
        <f t="shared" si="8"/>
        <v>2.6097836644692902E-2</v>
      </c>
      <c r="AB51" s="59">
        <f t="shared" si="8"/>
        <v>4.6892308805528006E-2</v>
      </c>
      <c r="AC51" s="59">
        <f t="shared" si="8"/>
        <v>3.5612257462565529E-2</v>
      </c>
      <c r="AD51" s="59">
        <f t="shared" si="8"/>
        <v>1.3452192901100585E-2</v>
      </c>
      <c r="AE51" s="59">
        <f t="shared" si="8"/>
        <v>2.3151120077625122E-2</v>
      </c>
      <c r="AF51" s="59">
        <f t="shared" si="8"/>
        <v>5.087845208510066E-2</v>
      </c>
      <c r="AG51" s="59">
        <f t="shared" si="8"/>
        <v>2.4646079108058876E-2</v>
      </c>
      <c r="AH51" s="59">
        <f t="shared" si="8"/>
        <v>2.5868367546160381E-2</v>
      </c>
      <c r="AI51" s="59">
        <f t="shared" ref="AI51:BN51" si="9">AI10/(AI27+AI49)</f>
        <v>1.1471771928856105E-2</v>
      </c>
      <c r="AJ51" s="59">
        <f t="shared" si="9"/>
        <v>3.5171151816848885E-2</v>
      </c>
      <c r="AK51" s="59">
        <f t="shared" si="9"/>
        <v>1.6272079345651232E-2</v>
      </c>
      <c r="AL51" s="59">
        <f t="shared" si="9"/>
        <v>2.5845636336395118E-2</v>
      </c>
      <c r="AM51" s="59">
        <f t="shared" si="9"/>
        <v>2.5493138302878325E-2</v>
      </c>
      <c r="AN51" s="59">
        <f t="shared" si="9"/>
        <v>1.9989874651204546E-2</v>
      </c>
      <c r="AO51" s="59">
        <f t="shared" si="9"/>
        <v>2.0891396554701475E-2</v>
      </c>
      <c r="AP51" s="59">
        <f t="shared" si="9"/>
        <v>4.076554325777066E-2</v>
      </c>
      <c r="AQ51" s="59">
        <f t="shared" si="9"/>
        <v>1.5350900812696914E-2</v>
      </c>
      <c r="AR51" s="59">
        <f t="shared" si="9"/>
        <v>4.8434465197712301E-2</v>
      </c>
      <c r="AS51" s="59">
        <f t="shared" si="9"/>
        <v>2.2430974816400502E-2</v>
      </c>
      <c r="AT51" s="59">
        <f t="shared" si="9"/>
        <v>1.4763726418227503E-2</v>
      </c>
      <c r="AU51" s="59">
        <f t="shared" si="9"/>
        <v>1.3060600591893953E-2</v>
      </c>
      <c r="AV51" s="59">
        <f t="shared" si="9"/>
        <v>3.1207646319227733E-2</v>
      </c>
      <c r="AW51" s="59">
        <f t="shared" si="9"/>
        <v>6.0298919327583793E-2</v>
      </c>
      <c r="AX51" s="59">
        <f t="shared" si="9"/>
        <v>2.4295375396511745E-2</v>
      </c>
      <c r="AY51" s="59">
        <f t="shared" si="9"/>
        <v>9.9524931214008031E-2</v>
      </c>
      <c r="AZ51" s="59">
        <f t="shared" si="9"/>
        <v>5.1624871124495257E-2</v>
      </c>
      <c r="BA51" s="59">
        <f t="shared" si="9"/>
        <v>1.2147062521147362E-2</v>
      </c>
      <c r="BB51" s="59">
        <f t="shared" si="9"/>
        <v>1.9100431563207974E-2</v>
      </c>
      <c r="BC51" s="59">
        <f t="shared" si="9"/>
        <v>1.9970639128249382E-2</v>
      </c>
      <c r="BD51" s="59">
        <f t="shared" si="9"/>
        <v>1.8250260722099027E-2</v>
      </c>
      <c r="BE51" s="59">
        <f t="shared" si="9"/>
        <v>1.1650748909592631E-3</v>
      </c>
      <c r="BF51" s="59">
        <f t="shared" si="9"/>
        <v>1.0675371184314256E-2</v>
      </c>
      <c r="BG51" s="59">
        <f t="shared" si="9"/>
        <v>2.9678653293204103E-2</v>
      </c>
      <c r="BH51" s="59">
        <f t="shared" si="9"/>
        <v>1.211828987904609E-2</v>
      </c>
      <c r="BI51" s="59">
        <f t="shared" si="9"/>
        <v>4.7262380163666219E-2</v>
      </c>
      <c r="BJ51" s="59">
        <f t="shared" si="9"/>
        <v>3.8337067599159357E-2</v>
      </c>
      <c r="BK51" s="59">
        <f t="shared" si="9"/>
        <v>3.5266782619351116E-2</v>
      </c>
      <c r="BL51" s="59">
        <f t="shared" si="9"/>
        <v>7.1673843246407354E-2</v>
      </c>
      <c r="BM51" s="59">
        <f t="shared" si="9"/>
        <v>6.4194687462939229E-2</v>
      </c>
      <c r="BN51" s="59">
        <f t="shared" si="9"/>
        <v>2.8770784055480961E-2</v>
      </c>
      <c r="BO51" s="59">
        <f t="shared" ref="BO51:CP51" si="10">BO10/(BO27+BO49)</f>
        <v>8.6137327301841621E-3</v>
      </c>
      <c r="BP51" s="59">
        <f t="shared" si="10"/>
        <v>3.9107705646989399E-2</v>
      </c>
      <c r="BQ51" s="59">
        <f t="shared" si="10"/>
        <v>1.9769739689091591E-2</v>
      </c>
      <c r="BR51" s="59">
        <f t="shared" si="10"/>
        <v>2.5257676516941378E-2</v>
      </c>
      <c r="BS51" s="59">
        <f t="shared" si="10"/>
        <v>4.0797537941856178E-2</v>
      </c>
      <c r="BT51" s="59">
        <f t="shared" si="10"/>
        <v>5.401738825846796E-3</v>
      </c>
      <c r="BU51" s="59">
        <f t="shared" si="10"/>
        <v>2.3692125130245101E-2</v>
      </c>
      <c r="BV51" s="59">
        <f t="shared" si="10"/>
        <v>2.3944951827175768E-2</v>
      </c>
      <c r="BW51" s="59">
        <f t="shared" si="10"/>
        <v>1.3189073508413633E-2</v>
      </c>
      <c r="BX51" s="59">
        <f t="shared" si="10"/>
        <v>0.1397045279709429</v>
      </c>
      <c r="BY51" s="59">
        <f t="shared" si="10"/>
        <v>4.0265745390829492E-2</v>
      </c>
      <c r="BZ51" s="59">
        <f t="shared" si="10"/>
        <v>2.2516086510577758E-2</v>
      </c>
      <c r="CA51" s="59">
        <f t="shared" si="10"/>
        <v>3.7639711301883242E-3</v>
      </c>
      <c r="CB51" s="59">
        <f t="shared" si="10"/>
        <v>1.4357831726285351E-2</v>
      </c>
      <c r="CC51" s="59">
        <f t="shared" si="10"/>
        <v>3.566722959816792E-2</v>
      </c>
      <c r="CD51" s="59">
        <f t="shared" si="10"/>
        <v>3.3685753349266029E-3</v>
      </c>
      <c r="CE51" s="59">
        <f t="shared" si="10"/>
        <v>2.6261864111932924E-2</v>
      </c>
      <c r="CF51" s="59">
        <f t="shared" si="10"/>
        <v>1.8514165001826201E-2</v>
      </c>
      <c r="CG51" s="59">
        <f t="shared" si="10"/>
        <v>1.65930248052358E-2</v>
      </c>
      <c r="CH51" s="59">
        <f t="shared" si="10"/>
        <v>5.8184484595412582E-2</v>
      </c>
      <c r="CI51" s="59">
        <f t="shared" si="10"/>
        <v>1.9558154779113567E-2</v>
      </c>
      <c r="CJ51" s="59">
        <f t="shared" si="10"/>
        <v>1.7925044748503302E-2</v>
      </c>
      <c r="CK51" s="59">
        <f t="shared" si="10"/>
        <v>1.9322274395217491E-2</v>
      </c>
      <c r="CL51" s="59">
        <f t="shared" si="10"/>
        <v>2.964927624096559E-2</v>
      </c>
      <c r="CM51" s="59">
        <f t="shared" si="10"/>
        <v>1.9213787163330512E-2</v>
      </c>
      <c r="CN51" s="59">
        <f t="shared" si="10"/>
        <v>3.8918240496138998E-2</v>
      </c>
      <c r="CO51" s="59">
        <f t="shared" si="10"/>
        <v>2.2655488765084067E-2</v>
      </c>
      <c r="CP51" s="66">
        <f t="shared" si="10"/>
        <v>1.1082984952853002E-2</v>
      </c>
    </row>
    <row r="52" spans="2:97" x14ac:dyDescent="0.25">
      <c r="B52" s="67" t="s">
        <v>168</v>
      </c>
      <c r="C52" s="60">
        <f t="shared" ref="C52:AH52" si="11">SUM(C3:C9)</f>
        <v>405464.85</v>
      </c>
      <c r="D52" s="60">
        <f t="shared" si="11"/>
        <v>206050.11</v>
      </c>
      <c r="E52" s="60">
        <f t="shared" si="11"/>
        <v>95535.45</v>
      </c>
      <c r="F52" s="60">
        <f t="shared" si="11"/>
        <v>28620.769999999997</v>
      </c>
      <c r="G52" s="60">
        <f t="shared" si="11"/>
        <v>3728368.12</v>
      </c>
      <c r="H52" s="60">
        <f t="shared" si="11"/>
        <v>45156.17</v>
      </c>
      <c r="I52" s="60">
        <f t="shared" si="11"/>
        <v>69325.88</v>
      </c>
      <c r="J52" s="60">
        <f t="shared" si="11"/>
        <v>18527.43</v>
      </c>
      <c r="K52" s="60">
        <f t="shared" si="11"/>
        <v>147429.96000000002</v>
      </c>
      <c r="L52" s="60">
        <f t="shared" si="11"/>
        <v>43454.44</v>
      </c>
      <c r="M52" s="60">
        <f t="shared" si="11"/>
        <v>335040.77</v>
      </c>
      <c r="N52" s="60">
        <f t="shared" si="11"/>
        <v>15667.75</v>
      </c>
      <c r="O52" s="60">
        <f t="shared" si="11"/>
        <v>49895.509999999995</v>
      </c>
      <c r="P52" s="60">
        <f t="shared" si="11"/>
        <v>46151.159999999996</v>
      </c>
      <c r="Q52" s="60">
        <f t="shared" si="11"/>
        <v>64221</v>
      </c>
      <c r="R52" s="60">
        <f t="shared" si="11"/>
        <v>13123.25</v>
      </c>
      <c r="S52" s="60">
        <f t="shared" si="11"/>
        <v>49406.54</v>
      </c>
      <c r="T52" s="60">
        <f t="shared" si="11"/>
        <v>119136.84000000003</v>
      </c>
      <c r="U52" s="60">
        <f t="shared" si="11"/>
        <v>148570.28000000003</v>
      </c>
      <c r="V52" s="60">
        <f t="shared" si="11"/>
        <v>33866.410000000003</v>
      </c>
      <c r="W52" s="60">
        <f t="shared" si="11"/>
        <v>25890.97</v>
      </c>
      <c r="X52" s="60">
        <f t="shared" si="11"/>
        <v>82150.280000000013</v>
      </c>
      <c r="Y52" s="60">
        <f t="shared" si="11"/>
        <v>210990.15999999997</v>
      </c>
      <c r="Z52" s="60">
        <f t="shared" si="11"/>
        <v>41443.93</v>
      </c>
      <c r="AA52" s="60">
        <f t="shared" si="11"/>
        <v>199752.57000000004</v>
      </c>
      <c r="AB52" s="60">
        <f t="shared" si="11"/>
        <v>291932.64</v>
      </c>
      <c r="AC52" s="60">
        <f t="shared" si="11"/>
        <v>93434.6</v>
      </c>
      <c r="AD52" s="60">
        <f t="shared" si="11"/>
        <v>20655.05</v>
      </c>
      <c r="AE52" s="60">
        <f t="shared" si="11"/>
        <v>246546.93</v>
      </c>
      <c r="AF52" s="60">
        <f t="shared" si="11"/>
        <v>97838.2</v>
      </c>
      <c r="AG52" s="60">
        <f t="shared" si="11"/>
        <v>182963.79</v>
      </c>
      <c r="AH52" s="60">
        <f t="shared" si="11"/>
        <v>43728.03</v>
      </c>
      <c r="AI52" s="60">
        <f t="shared" ref="AI52:BN52" si="12">SUM(AI3:AI9)</f>
        <v>72830.69</v>
      </c>
      <c r="AJ52" s="60">
        <f t="shared" si="12"/>
        <v>93417.790000000008</v>
      </c>
      <c r="AK52" s="60">
        <f t="shared" si="12"/>
        <v>107883.38</v>
      </c>
      <c r="AL52" s="60">
        <f t="shared" si="12"/>
        <v>258812.15000000002</v>
      </c>
      <c r="AM52" s="60">
        <f t="shared" si="12"/>
        <v>34512.720000000001</v>
      </c>
      <c r="AN52" s="60">
        <f t="shared" si="12"/>
        <v>102481.25</v>
      </c>
      <c r="AO52" s="60">
        <f t="shared" si="12"/>
        <v>17171.809999999998</v>
      </c>
      <c r="AP52" s="60">
        <f t="shared" si="12"/>
        <v>175162.16000000003</v>
      </c>
      <c r="AQ52" s="60">
        <f t="shared" si="12"/>
        <v>20865.82</v>
      </c>
      <c r="AR52" s="60">
        <f t="shared" si="12"/>
        <v>67756.81</v>
      </c>
      <c r="AS52" s="60">
        <f t="shared" si="12"/>
        <v>96575.049999999988</v>
      </c>
      <c r="AT52" s="60">
        <f t="shared" si="12"/>
        <v>23026.99</v>
      </c>
      <c r="AU52" s="60">
        <f t="shared" si="12"/>
        <v>33109.699999999997</v>
      </c>
      <c r="AV52" s="60">
        <f t="shared" si="12"/>
        <v>103247.53</v>
      </c>
      <c r="AW52" s="60">
        <f t="shared" si="12"/>
        <v>388300.86</v>
      </c>
      <c r="AX52" s="60">
        <f t="shared" si="12"/>
        <v>117196.44</v>
      </c>
      <c r="AY52" s="60">
        <f t="shared" si="12"/>
        <v>1053723.19</v>
      </c>
      <c r="AZ52" s="60">
        <f t="shared" si="12"/>
        <v>80967.610000000015</v>
      </c>
      <c r="BA52" s="60">
        <f t="shared" si="12"/>
        <v>76365.16</v>
      </c>
      <c r="BB52" s="60">
        <f t="shared" si="12"/>
        <v>76475.69</v>
      </c>
      <c r="BC52" s="60">
        <f t="shared" si="12"/>
        <v>79367.33</v>
      </c>
      <c r="BD52" s="60">
        <f t="shared" si="12"/>
        <v>39215.660000000003</v>
      </c>
      <c r="BE52" s="60">
        <f t="shared" si="12"/>
        <v>5109.25</v>
      </c>
      <c r="BF52" s="60">
        <f t="shared" si="12"/>
        <v>26540.75</v>
      </c>
      <c r="BG52" s="60">
        <f t="shared" si="12"/>
        <v>78949.13</v>
      </c>
      <c r="BH52" s="60">
        <f t="shared" si="12"/>
        <v>76175.31</v>
      </c>
      <c r="BI52" s="60">
        <f t="shared" si="12"/>
        <v>146070.72</v>
      </c>
      <c r="BJ52" s="60">
        <f t="shared" si="12"/>
        <v>60403.96</v>
      </c>
      <c r="BK52" s="60">
        <f t="shared" si="12"/>
        <v>172865.99</v>
      </c>
      <c r="BL52" s="60">
        <f t="shared" si="12"/>
        <v>627635.43999999994</v>
      </c>
      <c r="BM52" s="60">
        <f t="shared" si="12"/>
        <v>332750.82</v>
      </c>
      <c r="BN52" s="60">
        <f t="shared" si="12"/>
        <v>347829.86</v>
      </c>
      <c r="BO52" s="60">
        <f t="shared" ref="BO52:CP52" si="13">SUM(BO3:BO9)</f>
        <v>138287.31</v>
      </c>
      <c r="BP52" s="60">
        <f t="shared" si="13"/>
        <v>154486.96</v>
      </c>
      <c r="BQ52" s="60">
        <f t="shared" si="13"/>
        <v>86095.34</v>
      </c>
      <c r="BR52" s="60">
        <f t="shared" si="13"/>
        <v>157996.19</v>
      </c>
      <c r="BS52" s="60">
        <f t="shared" si="13"/>
        <v>196222.31</v>
      </c>
      <c r="BT52" s="60">
        <f t="shared" si="13"/>
        <v>10239.790000000001</v>
      </c>
      <c r="BU52" s="60">
        <f t="shared" si="13"/>
        <v>52588.72</v>
      </c>
      <c r="BV52" s="60">
        <f t="shared" si="13"/>
        <v>28532.959999999999</v>
      </c>
      <c r="BW52" s="60">
        <f t="shared" si="13"/>
        <v>46991.46</v>
      </c>
      <c r="BX52" s="60">
        <f t="shared" si="13"/>
        <v>267029.61</v>
      </c>
      <c r="BY52" s="60">
        <f t="shared" si="13"/>
        <v>123817.61</v>
      </c>
      <c r="BZ52" s="60">
        <f t="shared" si="13"/>
        <v>48719.270000000004</v>
      </c>
      <c r="CA52" s="60">
        <f t="shared" si="13"/>
        <v>18393.54</v>
      </c>
      <c r="CB52" s="60">
        <f t="shared" si="13"/>
        <v>48264.55</v>
      </c>
      <c r="CC52" s="60">
        <f t="shared" si="13"/>
        <v>87033.35</v>
      </c>
      <c r="CD52" s="60">
        <f t="shared" si="13"/>
        <v>8267.35</v>
      </c>
      <c r="CE52" s="60">
        <f t="shared" si="13"/>
        <v>67799.28</v>
      </c>
      <c r="CF52" s="60">
        <f t="shared" si="13"/>
        <v>9752.84</v>
      </c>
      <c r="CG52" s="60">
        <f t="shared" si="13"/>
        <v>170142.59</v>
      </c>
      <c r="CH52" s="60">
        <f t="shared" si="13"/>
        <v>376825.26</v>
      </c>
      <c r="CI52" s="60">
        <f t="shared" si="13"/>
        <v>226622.12</v>
      </c>
      <c r="CJ52" s="60">
        <f t="shared" si="13"/>
        <v>79645.34</v>
      </c>
      <c r="CK52" s="60">
        <f t="shared" si="13"/>
        <v>96107.540000000008</v>
      </c>
      <c r="CL52" s="60">
        <f t="shared" si="13"/>
        <v>272604.64</v>
      </c>
      <c r="CM52" s="60">
        <f t="shared" si="13"/>
        <v>122965.79999999999</v>
      </c>
      <c r="CN52" s="60">
        <f t="shared" si="13"/>
        <v>179923.84</v>
      </c>
      <c r="CO52" s="60">
        <f t="shared" si="13"/>
        <v>65716.17</v>
      </c>
      <c r="CP52" s="68">
        <f t="shared" si="13"/>
        <v>15885.68</v>
      </c>
    </row>
    <row r="53" spans="2:97" ht="33.75" customHeight="1" thickBot="1" x14ac:dyDescent="0.3">
      <c r="B53" s="111" t="s">
        <v>169</v>
      </c>
      <c r="C53" s="69">
        <f t="shared" ref="C53:AH53" si="14">C8+C9</f>
        <v>405464.85</v>
      </c>
      <c r="D53" s="69">
        <f t="shared" si="14"/>
        <v>64126.37</v>
      </c>
      <c r="E53" s="69">
        <f t="shared" si="14"/>
        <v>19381.72</v>
      </c>
      <c r="F53" s="69">
        <f t="shared" si="14"/>
        <v>16681.259999999998</v>
      </c>
      <c r="G53" s="69">
        <f t="shared" si="14"/>
        <v>1597626.73</v>
      </c>
      <c r="H53" s="69">
        <f t="shared" si="14"/>
        <v>11115.97</v>
      </c>
      <c r="I53" s="69">
        <f t="shared" si="14"/>
        <v>0</v>
      </c>
      <c r="J53" s="69">
        <f t="shared" si="14"/>
        <v>4893.3900000000003</v>
      </c>
      <c r="K53" s="69">
        <f t="shared" si="14"/>
        <v>112286.96</v>
      </c>
      <c r="L53" s="69">
        <f t="shared" si="14"/>
        <v>5907.07</v>
      </c>
      <c r="M53" s="69">
        <f t="shared" si="14"/>
        <v>256312.01</v>
      </c>
      <c r="N53" s="69">
        <f t="shared" si="14"/>
        <v>0</v>
      </c>
      <c r="O53" s="69">
        <f t="shared" si="14"/>
        <v>41570.839999999997</v>
      </c>
      <c r="P53" s="69">
        <f t="shared" si="14"/>
        <v>37470.629999999997</v>
      </c>
      <c r="Q53" s="69">
        <f t="shared" si="14"/>
        <v>16947.39</v>
      </c>
      <c r="R53" s="69">
        <f t="shared" si="14"/>
        <v>0</v>
      </c>
      <c r="S53" s="69">
        <f t="shared" si="14"/>
        <v>8031.96</v>
      </c>
      <c r="T53" s="69">
        <f t="shared" si="14"/>
        <v>0</v>
      </c>
      <c r="U53" s="69">
        <f t="shared" si="14"/>
        <v>68830.820000000007</v>
      </c>
      <c r="V53" s="69">
        <f t="shared" si="14"/>
        <v>2333.16</v>
      </c>
      <c r="W53" s="69">
        <f t="shared" si="14"/>
        <v>4954.29</v>
      </c>
      <c r="X53" s="69">
        <f t="shared" si="14"/>
        <v>13043.1</v>
      </c>
      <c r="Y53" s="69">
        <f t="shared" si="14"/>
        <v>75910.92</v>
      </c>
      <c r="Z53" s="69">
        <f t="shared" si="14"/>
        <v>6255.4</v>
      </c>
      <c r="AA53" s="69">
        <f t="shared" si="14"/>
        <v>0</v>
      </c>
      <c r="AB53" s="69">
        <f t="shared" si="14"/>
        <v>0</v>
      </c>
      <c r="AC53" s="69">
        <f t="shared" si="14"/>
        <v>23329.96</v>
      </c>
      <c r="AD53" s="69">
        <f t="shared" si="14"/>
        <v>4356.24</v>
      </c>
      <c r="AE53" s="69">
        <f t="shared" si="14"/>
        <v>17919.61</v>
      </c>
      <c r="AF53" s="69">
        <f t="shared" si="14"/>
        <v>34465.32</v>
      </c>
      <c r="AG53" s="69">
        <f t="shared" si="14"/>
        <v>162053.88</v>
      </c>
      <c r="AH53" s="69">
        <f t="shared" si="14"/>
        <v>6720.72</v>
      </c>
      <c r="AI53" s="69">
        <f t="shared" ref="AI53:BN53" si="15">AI8+AI9</f>
        <v>0</v>
      </c>
      <c r="AJ53" s="69">
        <f t="shared" si="15"/>
        <v>31981.11</v>
      </c>
      <c r="AK53" s="69">
        <f t="shared" si="15"/>
        <v>26337.9</v>
      </c>
      <c r="AL53" s="69">
        <f t="shared" si="15"/>
        <v>206888.04</v>
      </c>
      <c r="AM53" s="69">
        <f t="shared" si="15"/>
        <v>6940</v>
      </c>
      <c r="AN53" s="69">
        <f t="shared" si="15"/>
        <v>42054.27</v>
      </c>
      <c r="AO53" s="69">
        <f t="shared" si="15"/>
        <v>8235.08</v>
      </c>
      <c r="AP53" s="69">
        <f t="shared" si="15"/>
        <v>67688.210000000006</v>
      </c>
      <c r="AQ53" s="69">
        <f t="shared" si="15"/>
        <v>5652.32</v>
      </c>
      <c r="AR53" s="69">
        <f t="shared" si="15"/>
        <v>35546.25</v>
      </c>
      <c r="AS53" s="69">
        <f t="shared" si="15"/>
        <v>59173.479999999996</v>
      </c>
      <c r="AT53" s="69">
        <f t="shared" si="15"/>
        <v>4325.22</v>
      </c>
      <c r="AU53" s="69">
        <f t="shared" si="15"/>
        <v>1170.29</v>
      </c>
      <c r="AV53" s="69">
        <f t="shared" si="15"/>
        <v>49682.67</v>
      </c>
      <c r="AW53" s="69">
        <f t="shared" si="15"/>
        <v>155983.53</v>
      </c>
      <c r="AX53" s="69">
        <f t="shared" si="15"/>
        <v>47239.41</v>
      </c>
      <c r="AY53" s="69">
        <f t="shared" si="15"/>
        <v>464073.21</v>
      </c>
      <c r="AZ53" s="69">
        <f t="shared" si="15"/>
        <v>35164.639999999999</v>
      </c>
      <c r="BA53" s="69">
        <f t="shared" si="15"/>
        <v>26712.9</v>
      </c>
      <c r="BB53" s="69">
        <f t="shared" si="15"/>
        <v>16260.69</v>
      </c>
      <c r="BC53" s="69">
        <f t="shared" si="15"/>
        <v>35795.589999999997</v>
      </c>
      <c r="BD53" s="69">
        <f t="shared" si="15"/>
        <v>29642.129999999997</v>
      </c>
      <c r="BE53" s="69">
        <f t="shared" si="15"/>
        <v>1315.55</v>
      </c>
      <c r="BF53" s="69">
        <f t="shared" si="15"/>
        <v>0</v>
      </c>
      <c r="BG53" s="69">
        <f t="shared" si="15"/>
        <v>0</v>
      </c>
      <c r="BH53" s="69">
        <f t="shared" si="15"/>
        <v>22900.11</v>
      </c>
      <c r="BI53" s="69">
        <f t="shared" si="15"/>
        <v>2209.4899999999998</v>
      </c>
      <c r="BJ53" s="69">
        <f t="shared" si="15"/>
        <v>49217.42</v>
      </c>
      <c r="BK53" s="69">
        <f t="shared" si="15"/>
        <v>60698.39</v>
      </c>
      <c r="BL53" s="69">
        <f t="shared" si="15"/>
        <v>253435.94</v>
      </c>
      <c r="BM53" s="69">
        <f t="shared" si="15"/>
        <v>159335.91</v>
      </c>
      <c r="BN53" s="69">
        <f t="shared" si="15"/>
        <v>67197.239999999991</v>
      </c>
      <c r="BO53" s="69">
        <f t="shared" ref="BO53:CP53" si="16">BO8+BO9</f>
        <v>76946.84</v>
      </c>
      <c r="BP53" s="69">
        <f t="shared" si="16"/>
        <v>58374.400000000001</v>
      </c>
      <c r="BQ53" s="69">
        <f t="shared" si="16"/>
        <v>5276.59</v>
      </c>
      <c r="BR53" s="69">
        <f t="shared" si="16"/>
        <v>103003.41</v>
      </c>
      <c r="BS53" s="69">
        <f t="shared" si="16"/>
        <v>132195.04</v>
      </c>
      <c r="BT53" s="69">
        <f t="shared" si="16"/>
        <v>0</v>
      </c>
      <c r="BU53" s="69">
        <f t="shared" si="16"/>
        <v>1605.72</v>
      </c>
      <c r="BV53" s="69">
        <f t="shared" si="16"/>
        <v>24677.69</v>
      </c>
      <c r="BW53" s="69">
        <f t="shared" si="16"/>
        <v>0</v>
      </c>
      <c r="BX53" s="69">
        <f t="shared" si="16"/>
        <v>181773.84</v>
      </c>
      <c r="BY53" s="69">
        <f t="shared" si="16"/>
        <v>55308.89</v>
      </c>
      <c r="BZ53" s="69">
        <f t="shared" si="16"/>
        <v>-2324.67</v>
      </c>
      <c r="CA53" s="69">
        <f t="shared" si="16"/>
        <v>-3819.34</v>
      </c>
      <c r="CB53" s="69">
        <f t="shared" si="16"/>
        <v>2066</v>
      </c>
      <c r="CC53" s="69">
        <f t="shared" si="16"/>
        <v>25499.61</v>
      </c>
      <c r="CD53" s="69">
        <f t="shared" si="16"/>
        <v>0</v>
      </c>
      <c r="CE53" s="69">
        <f t="shared" si="16"/>
        <v>44962.080000000002</v>
      </c>
      <c r="CF53" s="69">
        <f t="shared" si="16"/>
        <v>0</v>
      </c>
      <c r="CG53" s="69">
        <f t="shared" si="16"/>
        <v>-25851.98</v>
      </c>
      <c r="CH53" s="69">
        <f t="shared" si="16"/>
        <v>289064.45</v>
      </c>
      <c r="CI53" s="69">
        <f t="shared" si="16"/>
        <v>0</v>
      </c>
      <c r="CJ53" s="69">
        <f t="shared" si="16"/>
        <v>57957.02</v>
      </c>
      <c r="CK53" s="69">
        <f t="shared" si="16"/>
        <v>4693.72</v>
      </c>
      <c r="CL53" s="69">
        <f t="shared" si="16"/>
        <v>102806.87</v>
      </c>
      <c r="CM53" s="69">
        <f t="shared" si="16"/>
        <v>36631.839999999997</v>
      </c>
      <c r="CN53" s="69">
        <f t="shared" si="16"/>
        <v>92358.06</v>
      </c>
      <c r="CO53" s="69">
        <f t="shared" si="16"/>
        <v>58942.9</v>
      </c>
      <c r="CP53" s="70">
        <f t="shared" si="16"/>
        <v>0</v>
      </c>
    </row>
    <row r="54" spans="2:97" ht="15.75" thickBot="1" x14ac:dyDescent="0.3"/>
    <row r="55" spans="2:97" s="115" customFormat="1" ht="60.75" thickBot="1" x14ac:dyDescent="0.3">
      <c r="B55" s="163" t="s">
        <v>188</v>
      </c>
    </row>
    <row r="56" spans="2:97" x14ac:dyDescent="0.25">
      <c r="B56" s="160" t="s">
        <v>184</v>
      </c>
      <c r="C56" s="164">
        <v>303972.40000000002</v>
      </c>
      <c r="D56" s="164">
        <v>0</v>
      </c>
      <c r="E56" s="164">
        <v>19381.72</v>
      </c>
      <c r="F56" s="164">
        <v>9649.14</v>
      </c>
      <c r="G56" s="164">
        <v>1197122.69</v>
      </c>
      <c r="H56" s="164">
        <v>627.91</v>
      </c>
      <c r="I56" s="164">
        <v>6595.13</v>
      </c>
      <c r="J56" s="164">
        <v>4893.3900000000003</v>
      </c>
      <c r="K56" s="164">
        <v>41367.42</v>
      </c>
      <c r="L56" s="164">
        <v>1605.2</v>
      </c>
      <c r="M56" s="164">
        <v>307346.88</v>
      </c>
      <c r="N56" s="164">
        <v>598.64</v>
      </c>
      <c r="O56" s="164">
        <v>0</v>
      </c>
      <c r="P56" s="164">
        <v>6731.5</v>
      </c>
      <c r="Q56" s="164">
        <v>1188.1199999999999</v>
      </c>
      <c r="R56" s="164">
        <v>0</v>
      </c>
      <c r="S56" s="164">
        <v>49491.05</v>
      </c>
      <c r="T56" s="164">
        <v>0</v>
      </c>
      <c r="U56" s="164">
        <v>17786.34</v>
      </c>
      <c r="V56" s="164">
        <v>1049</v>
      </c>
      <c r="W56" s="164">
        <v>829.62</v>
      </c>
      <c r="X56" s="164">
        <v>0</v>
      </c>
      <c r="Y56" s="164">
        <v>0</v>
      </c>
      <c r="Z56" s="164">
        <v>2450.8000000000002</v>
      </c>
      <c r="AA56" s="164">
        <v>0</v>
      </c>
      <c r="AB56" s="164">
        <v>17451.43</v>
      </c>
      <c r="AC56" s="164">
        <v>33079.910000000003</v>
      </c>
      <c r="AD56" s="164">
        <v>0</v>
      </c>
      <c r="AE56" s="164">
        <v>8154.49</v>
      </c>
      <c r="AF56" s="164">
        <v>1551.42</v>
      </c>
      <c r="AG56" s="164">
        <v>26303.86</v>
      </c>
      <c r="AH56" s="164">
        <v>0</v>
      </c>
      <c r="AI56" s="164">
        <v>110965.59</v>
      </c>
      <c r="AJ56" s="164">
        <v>24688.5</v>
      </c>
      <c r="AK56" s="164">
        <v>9639.4699999999993</v>
      </c>
      <c r="AL56" s="164">
        <v>82358.509999999995</v>
      </c>
      <c r="AM56" s="164">
        <v>0</v>
      </c>
      <c r="AN56" s="164">
        <v>18853.13</v>
      </c>
      <c r="AO56" s="164">
        <v>2320.58</v>
      </c>
      <c r="AP56" s="164">
        <v>30407.16</v>
      </c>
      <c r="AQ56" s="164">
        <v>4842.04</v>
      </c>
      <c r="AR56" s="164">
        <v>0</v>
      </c>
      <c r="AS56" s="164">
        <v>14883.98</v>
      </c>
      <c r="AT56" s="164">
        <v>4325.22</v>
      </c>
      <c r="AU56" s="164">
        <v>1170.29</v>
      </c>
      <c r="AV56" s="164">
        <v>2690.69</v>
      </c>
      <c r="AW56" s="164">
        <v>41613.53</v>
      </c>
      <c r="AX56" s="164">
        <v>0</v>
      </c>
      <c r="AY56" s="164">
        <v>125146.76</v>
      </c>
      <c r="AZ56" s="164">
        <v>4177.66</v>
      </c>
      <c r="BA56" s="164">
        <v>0</v>
      </c>
      <c r="BB56" s="164">
        <v>11462.32</v>
      </c>
      <c r="BC56" s="164">
        <v>14867.11</v>
      </c>
      <c r="BD56" s="164">
        <v>3903.9</v>
      </c>
      <c r="BE56" s="164">
        <v>6173.93</v>
      </c>
      <c r="BF56" s="164">
        <v>0</v>
      </c>
      <c r="BG56" s="164">
        <v>13143.47</v>
      </c>
      <c r="BH56" s="164">
        <v>11526.69</v>
      </c>
      <c r="BI56" s="164">
        <v>447.26</v>
      </c>
      <c r="BJ56" s="164">
        <v>140.47</v>
      </c>
      <c r="BK56" s="164">
        <v>5150.8900000000003</v>
      </c>
      <c r="BL56" s="164">
        <v>158705.19</v>
      </c>
      <c r="BM56" s="164">
        <v>66711.929999999993</v>
      </c>
      <c r="BN56" s="164">
        <v>27363.22</v>
      </c>
      <c r="BO56" s="164">
        <v>15639.09</v>
      </c>
      <c r="BP56" s="164">
        <v>10283.82</v>
      </c>
      <c r="BQ56" s="164">
        <v>0</v>
      </c>
      <c r="BR56" s="164">
        <v>19313.53</v>
      </c>
      <c r="BS56" s="164">
        <v>10435.870000000001</v>
      </c>
      <c r="BT56" s="164">
        <v>0</v>
      </c>
      <c r="BU56" s="164">
        <v>0</v>
      </c>
      <c r="BV56" s="164">
        <v>6760.01</v>
      </c>
      <c r="BW56" s="164">
        <v>3010.19</v>
      </c>
      <c r="BX56" s="164">
        <v>4515.03</v>
      </c>
      <c r="BY56" s="164">
        <v>0</v>
      </c>
      <c r="BZ56" s="164">
        <v>0</v>
      </c>
      <c r="CA56" s="164">
        <v>31903.95</v>
      </c>
      <c r="CB56" s="164">
        <v>4369.34</v>
      </c>
      <c r="CC56" s="164">
        <v>-3125.47</v>
      </c>
      <c r="CD56" s="164">
        <v>1359.4</v>
      </c>
      <c r="CE56" s="164">
        <v>11065.34</v>
      </c>
      <c r="CF56" s="164">
        <v>0</v>
      </c>
      <c r="CG56" s="164">
        <v>44108.23</v>
      </c>
      <c r="CH56" s="164">
        <v>23754.880000000001</v>
      </c>
      <c r="CI56" s="164">
        <v>124121.06</v>
      </c>
      <c r="CJ56" s="164">
        <v>49941.74</v>
      </c>
      <c r="CK56" s="164">
        <v>29875.74</v>
      </c>
      <c r="CL56" s="164">
        <v>16422.39</v>
      </c>
      <c r="CM56" s="164">
        <v>6388.87</v>
      </c>
      <c r="CN56" s="164">
        <v>56853.66</v>
      </c>
      <c r="CO56" s="164">
        <v>9333.31</v>
      </c>
      <c r="CP56" s="165">
        <v>197.99</v>
      </c>
      <c r="CR56" s="168">
        <f>SUM(C56:CP56)</f>
        <v>3333435.5199999996</v>
      </c>
      <c r="CS56" s="160" t="s">
        <v>184</v>
      </c>
    </row>
    <row r="57" spans="2:97" x14ac:dyDescent="0.25">
      <c r="B57" s="161" t="s">
        <v>185</v>
      </c>
      <c r="C57" s="166">
        <v>-212782.3</v>
      </c>
      <c r="D57" s="166">
        <v>0</v>
      </c>
      <c r="E57" s="166">
        <v>-41000</v>
      </c>
      <c r="F57" s="166">
        <v>0</v>
      </c>
      <c r="G57" s="166">
        <v>0</v>
      </c>
      <c r="H57" s="166">
        <v>-929.03</v>
      </c>
      <c r="I57" s="166">
        <v>-9055.24</v>
      </c>
      <c r="J57" s="166">
        <v>-1355.41</v>
      </c>
      <c r="K57" s="166">
        <v>-845.47</v>
      </c>
      <c r="L57" s="166">
        <v>-256.32</v>
      </c>
      <c r="M57" s="166">
        <v>-344098.45</v>
      </c>
      <c r="N57" s="166">
        <v>0</v>
      </c>
      <c r="O57" s="166">
        <v>0</v>
      </c>
      <c r="P57" s="166">
        <v>-3435.61</v>
      </c>
      <c r="Q57" s="166">
        <v>-237.57</v>
      </c>
      <c r="R57" s="166">
        <v>0</v>
      </c>
      <c r="S57" s="166">
        <v>-7265.16</v>
      </c>
      <c r="T57" s="166">
        <v>0</v>
      </c>
      <c r="U57" s="166">
        <v>-6169.8</v>
      </c>
      <c r="V57" s="166">
        <v>0</v>
      </c>
      <c r="W57" s="166">
        <v>-300</v>
      </c>
      <c r="X57" s="166">
        <v>0</v>
      </c>
      <c r="Y57" s="166">
        <v>0</v>
      </c>
      <c r="Z57" s="166">
        <v>0</v>
      </c>
      <c r="AA57" s="166">
        <v>0</v>
      </c>
      <c r="AB57" s="166">
        <v>0</v>
      </c>
      <c r="AC57" s="166">
        <v>0</v>
      </c>
      <c r="AD57" s="166">
        <v>0</v>
      </c>
      <c r="AE57" s="166">
        <v>-5342.16</v>
      </c>
      <c r="AF57" s="166">
        <v>-8884.5</v>
      </c>
      <c r="AG57" s="166">
        <v>-3873.46</v>
      </c>
      <c r="AH57" s="166">
        <v>0</v>
      </c>
      <c r="AI57" s="166">
        <v>0</v>
      </c>
      <c r="AJ57" s="166">
        <v>0</v>
      </c>
      <c r="AK57" s="166">
        <v>-2078.04</v>
      </c>
      <c r="AL57" s="166">
        <v>0</v>
      </c>
      <c r="AM57" s="166">
        <v>0</v>
      </c>
      <c r="AN57" s="166">
        <v>0</v>
      </c>
      <c r="AO57" s="166">
        <v>0</v>
      </c>
      <c r="AP57" s="166">
        <v>-12462.87</v>
      </c>
      <c r="AQ57" s="166">
        <v>0</v>
      </c>
      <c r="AR57" s="166">
        <v>2372.65</v>
      </c>
      <c r="AS57" s="166">
        <v>-4842.62</v>
      </c>
      <c r="AT57" s="166">
        <v>0</v>
      </c>
      <c r="AU57" s="166">
        <v>0</v>
      </c>
      <c r="AV57" s="166">
        <v>0</v>
      </c>
      <c r="AW57" s="166">
        <v>-100039.86</v>
      </c>
      <c r="AX57" s="166">
        <v>0</v>
      </c>
      <c r="AY57" s="166">
        <v>0</v>
      </c>
      <c r="AZ57" s="166">
        <v>0</v>
      </c>
      <c r="BA57" s="166">
        <v>0</v>
      </c>
      <c r="BB57" s="166">
        <v>-8410.5400000000009</v>
      </c>
      <c r="BC57" s="166">
        <v>0</v>
      </c>
      <c r="BD57" s="166">
        <v>0</v>
      </c>
      <c r="BE57" s="166">
        <v>-6173.93</v>
      </c>
      <c r="BF57" s="166">
        <v>0</v>
      </c>
      <c r="BG57" s="166">
        <v>0</v>
      </c>
      <c r="BH57" s="166">
        <v>0</v>
      </c>
      <c r="BI57" s="166">
        <v>0</v>
      </c>
      <c r="BJ57" s="166">
        <v>0</v>
      </c>
      <c r="BK57" s="166">
        <v>-1188.3800000000001</v>
      </c>
      <c r="BL57" s="166">
        <v>0</v>
      </c>
      <c r="BM57" s="166">
        <v>-117447.15</v>
      </c>
      <c r="BN57" s="166">
        <v>0</v>
      </c>
      <c r="BO57" s="166">
        <v>0</v>
      </c>
      <c r="BP57" s="166">
        <v>0</v>
      </c>
      <c r="BQ57" s="166">
        <v>0</v>
      </c>
      <c r="BR57" s="166">
        <v>-2775.87</v>
      </c>
      <c r="BS57" s="166">
        <v>-15751.78</v>
      </c>
      <c r="BT57" s="166">
        <v>0</v>
      </c>
      <c r="BU57" s="166">
        <v>0</v>
      </c>
      <c r="BV57" s="166">
        <v>-3425.52</v>
      </c>
      <c r="BW57" s="166">
        <v>0</v>
      </c>
      <c r="BX57" s="166">
        <v>0</v>
      </c>
      <c r="BY57" s="166">
        <v>-9431.66</v>
      </c>
      <c r="BZ57" s="166">
        <v>0</v>
      </c>
      <c r="CA57" s="166">
        <v>0</v>
      </c>
      <c r="CB57" s="166">
        <v>0</v>
      </c>
      <c r="CC57" s="166">
        <v>0</v>
      </c>
      <c r="CD57" s="166">
        <v>0</v>
      </c>
      <c r="CE57" s="166">
        <v>-8361.5300000000007</v>
      </c>
      <c r="CF57" s="166">
        <v>2697.67</v>
      </c>
      <c r="CG57" s="166">
        <v>-50026.31</v>
      </c>
      <c r="CH57" s="166">
        <v>0</v>
      </c>
      <c r="CI57" s="166">
        <v>-96740.61</v>
      </c>
      <c r="CJ57" s="166">
        <v>-26326.95</v>
      </c>
      <c r="CK57" s="166">
        <v>-292.8</v>
      </c>
      <c r="CL57" s="166">
        <v>-12545.3</v>
      </c>
      <c r="CM57" s="166">
        <v>-14028.62</v>
      </c>
      <c r="CN57" s="166">
        <v>-36.94</v>
      </c>
      <c r="CO57" s="166">
        <v>-14111.76</v>
      </c>
      <c r="CP57" s="167">
        <v>0</v>
      </c>
      <c r="CR57" s="168">
        <f t="shared" ref="CR57:CR60" si="17">SUM(C57:CP57)</f>
        <v>-1147259.2000000004</v>
      </c>
      <c r="CS57" s="161" t="s">
        <v>185</v>
      </c>
    </row>
    <row r="58" spans="2:97" x14ac:dyDescent="0.25">
      <c r="B58" s="161" t="s">
        <v>186</v>
      </c>
      <c r="C58" s="166">
        <v>0</v>
      </c>
      <c r="D58" s="166">
        <v>44800.71</v>
      </c>
      <c r="E58" s="166">
        <v>44726.47</v>
      </c>
      <c r="F58" s="166">
        <v>0</v>
      </c>
      <c r="G58" s="166">
        <v>10788.75</v>
      </c>
      <c r="H58" s="166">
        <v>0</v>
      </c>
      <c r="I58" s="166">
        <v>3098.01</v>
      </c>
      <c r="J58" s="166">
        <v>0</v>
      </c>
      <c r="K58" s="166">
        <v>0</v>
      </c>
      <c r="L58" s="166">
        <v>611.67999999999995</v>
      </c>
      <c r="M58" s="166">
        <v>87346.77</v>
      </c>
      <c r="N58" s="166">
        <v>0</v>
      </c>
      <c r="O58" s="166">
        <v>0</v>
      </c>
      <c r="P58" s="166">
        <v>0</v>
      </c>
      <c r="Q58" s="166">
        <v>0</v>
      </c>
      <c r="R58" s="166">
        <v>3970.91</v>
      </c>
      <c r="S58" s="166">
        <v>0</v>
      </c>
      <c r="T58" s="166">
        <v>38484.86</v>
      </c>
      <c r="U58" s="166">
        <v>0</v>
      </c>
      <c r="V58" s="166">
        <v>0</v>
      </c>
      <c r="W58" s="166">
        <v>2628.25</v>
      </c>
      <c r="X58" s="166">
        <v>0</v>
      </c>
      <c r="Y58" s="166">
        <v>113291.33</v>
      </c>
      <c r="Z58" s="166">
        <v>0</v>
      </c>
      <c r="AA58" s="166">
        <v>14074.64</v>
      </c>
      <c r="AB58" s="166">
        <v>24651.279999999999</v>
      </c>
      <c r="AC58" s="166">
        <v>0</v>
      </c>
      <c r="AD58" s="166">
        <v>0</v>
      </c>
      <c r="AE58" s="166">
        <v>15444.67</v>
      </c>
      <c r="AF58" s="166">
        <v>0</v>
      </c>
      <c r="AG58" s="166">
        <v>0</v>
      </c>
      <c r="AH58" s="166">
        <v>0</v>
      </c>
      <c r="AI58" s="166">
        <v>505.41</v>
      </c>
      <c r="AJ58" s="166">
        <v>252.13</v>
      </c>
      <c r="AK58" s="166">
        <v>0</v>
      </c>
      <c r="AL58" s="166">
        <v>11585.34</v>
      </c>
      <c r="AM58" s="166">
        <v>300</v>
      </c>
      <c r="AN58" s="166">
        <v>0</v>
      </c>
      <c r="AO58" s="166">
        <v>0</v>
      </c>
      <c r="AP58" s="166">
        <v>3812.6</v>
      </c>
      <c r="AQ58" s="166">
        <v>0</v>
      </c>
      <c r="AR58" s="166">
        <v>0</v>
      </c>
      <c r="AS58" s="166">
        <v>14499.34</v>
      </c>
      <c r="AT58" s="166">
        <v>0</v>
      </c>
      <c r="AU58" s="166">
        <v>3491.66</v>
      </c>
      <c r="AV58" s="166">
        <v>0</v>
      </c>
      <c r="AW58" s="166">
        <v>87692.57</v>
      </c>
      <c r="AX58" s="166">
        <v>789.26</v>
      </c>
      <c r="AY58" s="166">
        <v>0</v>
      </c>
      <c r="AZ58" s="166">
        <v>1154.82</v>
      </c>
      <c r="BA58" s="166">
        <v>2297.3000000000002</v>
      </c>
      <c r="BB58" s="166">
        <v>28430.78</v>
      </c>
      <c r="BC58" s="166">
        <v>0</v>
      </c>
      <c r="BD58" s="166">
        <v>28707.39</v>
      </c>
      <c r="BE58" s="166">
        <v>6173.93</v>
      </c>
      <c r="BF58" s="166">
        <v>0</v>
      </c>
      <c r="BG58" s="166">
        <v>0</v>
      </c>
      <c r="BH58" s="166">
        <v>0</v>
      </c>
      <c r="BI58" s="166">
        <v>2201.2800000000002</v>
      </c>
      <c r="BJ58" s="166">
        <v>234.98</v>
      </c>
      <c r="BK58" s="166">
        <v>277.85000000000002</v>
      </c>
      <c r="BL58" s="166">
        <v>0</v>
      </c>
      <c r="BM58" s="166">
        <v>108485.95</v>
      </c>
      <c r="BN58" s="166">
        <v>0</v>
      </c>
      <c r="BO58" s="166">
        <v>0</v>
      </c>
      <c r="BP58" s="166">
        <v>0</v>
      </c>
      <c r="BQ58" s="166">
        <v>235.25</v>
      </c>
      <c r="BR58" s="166">
        <v>0</v>
      </c>
      <c r="BS58" s="166">
        <v>23982.83</v>
      </c>
      <c r="BT58" s="166">
        <v>0</v>
      </c>
      <c r="BU58" s="166">
        <v>0</v>
      </c>
      <c r="BV58" s="166">
        <v>0</v>
      </c>
      <c r="BW58" s="166">
        <v>0</v>
      </c>
      <c r="BX58" s="166">
        <v>13555.48</v>
      </c>
      <c r="BY58" s="166">
        <v>45560.42</v>
      </c>
      <c r="BZ58" s="166">
        <v>2324.67</v>
      </c>
      <c r="CA58" s="166">
        <v>0</v>
      </c>
      <c r="CB58" s="166">
        <v>0</v>
      </c>
      <c r="CC58" s="166">
        <v>-645.62</v>
      </c>
      <c r="CD58" s="166">
        <v>0</v>
      </c>
      <c r="CE58" s="166">
        <v>0</v>
      </c>
      <c r="CF58" s="166">
        <v>0</v>
      </c>
      <c r="CG58" s="166">
        <v>9745.6200000000008</v>
      </c>
      <c r="CH58" s="166">
        <v>62565.38</v>
      </c>
      <c r="CI58" s="166">
        <v>73897.88</v>
      </c>
      <c r="CJ58" s="166">
        <v>14732.08</v>
      </c>
      <c r="CK58" s="166">
        <v>0</v>
      </c>
      <c r="CL58" s="166">
        <v>0</v>
      </c>
      <c r="CM58" s="166">
        <v>26534.05</v>
      </c>
      <c r="CN58" s="166">
        <v>14141.09</v>
      </c>
      <c r="CO58" s="166">
        <v>0</v>
      </c>
      <c r="CP58" s="167">
        <v>0</v>
      </c>
      <c r="CR58" s="229">
        <f t="shared" si="17"/>
        <v>991440.05</v>
      </c>
      <c r="CS58" s="161" t="s">
        <v>186</v>
      </c>
    </row>
    <row r="59" spans="2:97" ht="15.75" thickBot="1" x14ac:dyDescent="0.3">
      <c r="B59" s="162" t="s">
        <v>187</v>
      </c>
      <c r="C59" s="169">
        <v>-1160.8699999999999</v>
      </c>
      <c r="D59" s="169">
        <v>0</v>
      </c>
      <c r="E59" s="169">
        <v>-3058.4</v>
      </c>
      <c r="F59" s="169">
        <v>0</v>
      </c>
      <c r="G59" s="169">
        <v>-107073.9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  <c r="O59" s="169">
        <v>0</v>
      </c>
      <c r="P59" s="169">
        <v>0</v>
      </c>
      <c r="Q59" s="169">
        <v>-6511.15</v>
      </c>
      <c r="R59" s="169">
        <v>0</v>
      </c>
      <c r="S59" s="169">
        <v>0</v>
      </c>
      <c r="T59" s="169">
        <v>0</v>
      </c>
      <c r="U59" s="169">
        <v>-12177.86</v>
      </c>
      <c r="V59" s="169">
        <v>0</v>
      </c>
      <c r="W59" s="169">
        <v>0</v>
      </c>
      <c r="X59" s="169">
        <v>0</v>
      </c>
      <c r="Y59" s="169">
        <v>0</v>
      </c>
      <c r="Z59" s="169">
        <v>0</v>
      </c>
      <c r="AA59" s="169">
        <v>0</v>
      </c>
      <c r="AB59" s="169">
        <v>0</v>
      </c>
      <c r="AC59" s="169">
        <v>0</v>
      </c>
      <c r="AD59" s="169">
        <v>0</v>
      </c>
      <c r="AE59" s="169">
        <v>0</v>
      </c>
      <c r="AF59" s="169">
        <v>0</v>
      </c>
      <c r="AG59" s="169">
        <v>0</v>
      </c>
      <c r="AH59" s="169">
        <v>-879.64</v>
      </c>
      <c r="AI59" s="169">
        <v>-94.29</v>
      </c>
      <c r="AJ59" s="169">
        <v>0</v>
      </c>
      <c r="AK59" s="169">
        <v>-1270.28</v>
      </c>
      <c r="AL59" s="169">
        <v>-606.76</v>
      </c>
      <c r="AM59" s="169">
        <v>0</v>
      </c>
      <c r="AN59" s="169">
        <v>0</v>
      </c>
      <c r="AO59" s="169">
        <v>0</v>
      </c>
      <c r="AP59" s="169">
        <v>0</v>
      </c>
      <c r="AQ59" s="169">
        <v>0</v>
      </c>
      <c r="AR59" s="169">
        <v>0</v>
      </c>
      <c r="AS59" s="169">
        <v>0</v>
      </c>
      <c r="AT59" s="169">
        <v>0</v>
      </c>
      <c r="AU59" s="169">
        <v>-133.18</v>
      </c>
      <c r="AV59" s="169">
        <v>-4742.72</v>
      </c>
      <c r="AW59" s="169">
        <v>-15062.67</v>
      </c>
      <c r="AX59" s="169">
        <v>0</v>
      </c>
      <c r="AY59" s="169">
        <v>0</v>
      </c>
      <c r="AZ59" s="169">
        <v>0</v>
      </c>
      <c r="BA59" s="169">
        <v>0</v>
      </c>
      <c r="BB59" s="169">
        <v>0</v>
      </c>
      <c r="BC59" s="169">
        <v>0</v>
      </c>
      <c r="BD59" s="169">
        <v>0</v>
      </c>
      <c r="BE59" s="169">
        <v>0</v>
      </c>
      <c r="BF59" s="169">
        <v>0</v>
      </c>
      <c r="BG59" s="169">
        <v>0</v>
      </c>
      <c r="BH59" s="169">
        <v>0</v>
      </c>
      <c r="BI59" s="169">
        <v>0</v>
      </c>
      <c r="BJ59" s="169">
        <v>0</v>
      </c>
      <c r="BK59" s="169">
        <v>-175.97</v>
      </c>
      <c r="BL59" s="169">
        <v>0</v>
      </c>
      <c r="BM59" s="169">
        <v>-16366.19</v>
      </c>
      <c r="BN59" s="169">
        <v>0</v>
      </c>
      <c r="BO59" s="169">
        <v>0</v>
      </c>
      <c r="BP59" s="169">
        <v>0</v>
      </c>
      <c r="BQ59" s="169">
        <v>0</v>
      </c>
      <c r="BR59" s="169">
        <v>0</v>
      </c>
      <c r="BS59" s="169">
        <v>0</v>
      </c>
      <c r="BT59" s="169">
        <v>0</v>
      </c>
      <c r="BU59" s="169">
        <v>0</v>
      </c>
      <c r="BV59" s="169">
        <v>0</v>
      </c>
      <c r="BW59" s="169">
        <v>0</v>
      </c>
      <c r="BX59" s="169">
        <v>0</v>
      </c>
      <c r="BY59" s="169">
        <v>-3445.64</v>
      </c>
      <c r="BZ59" s="169">
        <v>-3337.98</v>
      </c>
      <c r="CA59" s="169">
        <v>0</v>
      </c>
      <c r="CB59" s="169">
        <v>0</v>
      </c>
      <c r="CC59" s="169">
        <v>0</v>
      </c>
      <c r="CD59" s="169">
        <v>-1279.51</v>
      </c>
      <c r="CE59" s="169">
        <v>-793</v>
      </c>
      <c r="CF59" s="169">
        <v>0</v>
      </c>
      <c r="CG59" s="169">
        <v>-1592.53</v>
      </c>
      <c r="CH59" s="169">
        <v>0</v>
      </c>
      <c r="CI59" s="169">
        <v>0</v>
      </c>
      <c r="CJ59" s="169">
        <v>0</v>
      </c>
      <c r="CK59" s="169">
        <v>0</v>
      </c>
      <c r="CL59" s="169">
        <v>0</v>
      </c>
      <c r="CM59" s="169">
        <v>0</v>
      </c>
      <c r="CN59" s="169">
        <v>-647.97</v>
      </c>
      <c r="CO59" s="169">
        <v>0</v>
      </c>
      <c r="CP59" s="170">
        <v>-1032</v>
      </c>
      <c r="CR59" s="168">
        <f t="shared" si="17"/>
        <v>-181442.51000000004</v>
      </c>
      <c r="CS59" s="162" t="s">
        <v>187</v>
      </c>
    </row>
    <row r="60" spans="2:97" ht="15.75" thickBot="1" x14ac:dyDescent="0.3">
      <c r="B60" s="171" t="s">
        <v>189</v>
      </c>
      <c r="C60" s="69">
        <f>SUM(C56:C59)</f>
        <v>90029.23000000004</v>
      </c>
      <c r="D60" s="69">
        <f t="shared" ref="D60:BO60" si="18">SUM(D56:D59)</f>
        <v>44800.71</v>
      </c>
      <c r="E60" s="69">
        <f t="shared" si="18"/>
        <v>20049.79</v>
      </c>
      <c r="F60" s="69">
        <f t="shared" si="18"/>
        <v>9649.14</v>
      </c>
      <c r="G60" s="69">
        <f t="shared" si="18"/>
        <v>1100837.54</v>
      </c>
      <c r="H60" s="69">
        <f t="shared" si="18"/>
        <v>-301.12</v>
      </c>
      <c r="I60" s="69">
        <f t="shared" si="18"/>
        <v>637.90000000000055</v>
      </c>
      <c r="J60" s="69">
        <f t="shared" si="18"/>
        <v>3537.9800000000005</v>
      </c>
      <c r="K60" s="69">
        <f t="shared" si="18"/>
        <v>40521.949999999997</v>
      </c>
      <c r="L60" s="69">
        <f t="shared" si="18"/>
        <v>1960.56</v>
      </c>
      <c r="M60" s="69">
        <f t="shared" si="18"/>
        <v>50595.199999999997</v>
      </c>
      <c r="N60" s="69">
        <f t="shared" si="18"/>
        <v>598.64</v>
      </c>
      <c r="O60" s="69">
        <f t="shared" si="18"/>
        <v>0</v>
      </c>
      <c r="P60" s="69">
        <f t="shared" si="18"/>
        <v>3295.89</v>
      </c>
      <c r="Q60" s="69">
        <f t="shared" si="18"/>
        <v>-5560.5999999999995</v>
      </c>
      <c r="R60" s="69">
        <f t="shared" si="18"/>
        <v>3970.91</v>
      </c>
      <c r="S60" s="69">
        <f t="shared" si="18"/>
        <v>42225.89</v>
      </c>
      <c r="T60" s="69">
        <f t="shared" si="18"/>
        <v>38484.86</v>
      </c>
      <c r="U60" s="69">
        <f t="shared" si="18"/>
        <v>-561.31999999999971</v>
      </c>
      <c r="V60" s="69">
        <f t="shared" si="18"/>
        <v>1049</v>
      </c>
      <c r="W60" s="69">
        <f t="shared" si="18"/>
        <v>3157.87</v>
      </c>
      <c r="X60" s="69">
        <f t="shared" si="18"/>
        <v>0</v>
      </c>
      <c r="Y60" s="69">
        <f t="shared" si="18"/>
        <v>113291.33</v>
      </c>
      <c r="Z60" s="69">
        <f t="shared" si="18"/>
        <v>2450.8000000000002</v>
      </c>
      <c r="AA60" s="69">
        <f t="shared" si="18"/>
        <v>14074.64</v>
      </c>
      <c r="AB60" s="69">
        <f t="shared" si="18"/>
        <v>42102.71</v>
      </c>
      <c r="AC60" s="69">
        <f t="shared" si="18"/>
        <v>33079.910000000003</v>
      </c>
      <c r="AD60" s="69">
        <f t="shared" si="18"/>
        <v>0</v>
      </c>
      <c r="AE60" s="69">
        <f t="shared" si="18"/>
        <v>18257</v>
      </c>
      <c r="AF60" s="69">
        <f t="shared" si="18"/>
        <v>-7333.08</v>
      </c>
      <c r="AG60" s="69">
        <f t="shared" si="18"/>
        <v>22430.400000000001</v>
      </c>
      <c r="AH60" s="69">
        <f t="shared" si="18"/>
        <v>-879.64</v>
      </c>
      <c r="AI60" s="69">
        <f t="shared" si="18"/>
        <v>111376.71</v>
      </c>
      <c r="AJ60" s="69">
        <f t="shared" si="18"/>
        <v>24940.63</v>
      </c>
      <c r="AK60" s="69">
        <f t="shared" si="18"/>
        <v>6291.15</v>
      </c>
      <c r="AL60" s="69">
        <f t="shared" si="18"/>
        <v>93337.09</v>
      </c>
      <c r="AM60" s="69">
        <f t="shared" si="18"/>
        <v>300</v>
      </c>
      <c r="AN60" s="69">
        <f t="shared" si="18"/>
        <v>18853.13</v>
      </c>
      <c r="AO60" s="69">
        <f t="shared" si="18"/>
        <v>2320.58</v>
      </c>
      <c r="AP60" s="69">
        <f t="shared" si="18"/>
        <v>21756.89</v>
      </c>
      <c r="AQ60" s="69">
        <f t="shared" si="18"/>
        <v>4842.04</v>
      </c>
      <c r="AR60" s="69">
        <f t="shared" si="18"/>
        <v>2372.65</v>
      </c>
      <c r="AS60" s="69">
        <f t="shared" si="18"/>
        <v>24540.7</v>
      </c>
      <c r="AT60" s="69">
        <f t="shared" si="18"/>
        <v>4325.22</v>
      </c>
      <c r="AU60" s="69">
        <f t="shared" si="18"/>
        <v>4528.7699999999995</v>
      </c>
      <c r="AV60" s="69">
        <f t="shared" si="18"/>
        <v>-2052.0300000000002</v>
      </c>
      <c r="AW60" s="69">
        <f t="shared" si="18"/>
        <v>14203.570000000005</v>
      </c>
      <c r="AX60" s="69">
        <f t="shared" si="18"/>
        <v>789.26</v>
      </c>
      <c r="AY60" s="69">
        <f t="shared" si="18"/>
        <v>125146.76</v>
      </c>
      <c r="AZ60" s="69">
        <f t="shared" si="18"/>
        <v>5332.48</v>
      </c>
      <c r="BA60" s="69">
        <f t="shared" si="18"/>
        <v>2297.3000000000002</v>
      </c>
      <c r="BB60" s="69">
        <f t="shared" si="18"/>
        <v>31482.559999999998</v>
      </c>
      <c r="BC60" s="69">
        <f t="shared" si="18"/>
        <v>14867.11</v>
      </c>
      <c r="BD60" s="69">
        <f t="shared" si="18"/>
        <v>32611.29</v>
      </c>
      <c r="BE60" s="69">
        <f t="shared" si="18"/>
        <v>6173.93</v>
      </c>
      <c r="BF60" s="69">
        <f t="shared" si="18"/>
        <v>0</v>
      </c>
      <c r="BG60" s="69">
        <f t="shared" si="18"/>
        <v>13143.47</v>
      </c>
      <c r="BH60" s="69">
        <f t="shared" si="18"/>
        <v>11526.69</v>
      </c>
      <c r="BI60" s="69">
        <f t="shared" si="18"/>
        <v>2648.54</v>
      </c>
      <c r="BJ60" s="69">
        <f t="shared" si="18"/>
        <v>375.45</v>
      </c>
      <c r="BK60" s="69">
        <f t="shared" si="18"/>
        <v>4064.3900000000008</v>
      </c>
      <c r="BL60" s="69">
        <f t="shared" si="18"/>
        <v>158705.19</v>
      </c>
      <c r="BM60" s="69">
        <f t="shared" si="18"/>
        <v>41384.539999999994</v>
      </c>
      <c r="BN60" s="69">
        <f t="shared" si="18"/>
        <v>27363.22</v>
      </c>
      <c r="BO60" s="69">
        <f t="shared" si="18"/>
        <v>15639.09</v>
      </c>
      <c r="BP60" s="69">
        <f t="shared" ref="BP60:CP60" si="19">SUM(BP56:BP59)</f>
        <v>10283.82</v>
      </c>
      <c r="BQ60" s="69">
        <f t="shared" si="19"/>
        <v>235.25</v>
      </c>
      <c r="BR60" s="69">
        <f t="shared" si="19"/>
        <v>16537.66</v>
      </c>
      <c r="BS60" s="69">
        <f t="shared" si="19"/>
        <v>18666.920000000002</v>
      </c>
      <c r="BT60" s="69">
        <f t="shared" si="19"/>
        <v>0</v>
      </c>
      <c r="BU60" s="69">
        <f t="shared" si="19"/>
        <v>0</v>
      </c>
      <c r="BV60" s="69">
        <f t="shared" si="19"/>
        <v>3334.4900000000002</v>
      </c>
      <c r="BW60" s="69">
        <f t="shared" si="19"/>
        <v>3010.19</v>
      </c>
      <c r="BX60" s="69">
        <f t="shared" si="19"/>
        <v>18070.509999999998</v>
      </c>
      <c r="BY60" s="69">
        <f t="shared" si="19"/>
        <v>32683.119999999995</v>
      </c>
      <c r="BZ60" s="69">
        <f t="shared" si="19"/>
        <v>-1013.31</v>
      </c>
      <c r="CA60" s="69">
        <f t="shared" si="19"/>
        <v>31903.95</v>
      </c>
      <c r="CB60" s="69">
        <f t="shared" si="19"/>
        <v>4369.34</v>
      </c>
      <c r="CC60" s="69">
        <f t="shared" si="19"/>
        <v>-3771.0899999999997</v>
      </c>
      <c r="CD60" s="69">
        <f t="shared" si="19"/>
        <v>79.8900000000001</v>
      </c>
      <c r="CE60" s="69">
        <f t="shared" si="19"/>
        <v>1910.8099999999995</v>
      </c>
      <c r="CF60" s="69">
        <f t="shared" si="19"/>
        <v>2697.67</v>
      </c>
      <c r="CG60" s="69">
        <f t="shared" si="19"/>
        <v>2235.0100000000066</v>
      </c>
      <c r="CH60" s="69">
        <f t="shared" si="19"/>
        <v>86320.26</v>
      </c>
      <c r="CI60" s="69">
        <f t="shared" si="19"/>
        <v>101278.33</v>
      </c>
      <c r="CJ60" s="69">
        <f t="shared" si="19"/>
        <v>38346.869999999995</v>
      </c>
      <c r="CK60" s="69">
        <f t="shared" si="19"/>
        <v>29582.940000000002</v>
      </c>
      <c r="CL60" s="69">
        <f t="shared" si="19"/>
        <v>3877.09</v>
      </c>
      <c r="CM60" s="69">
        <f t="shared" si="19"/>
        <v>18894.3</v>
      </c>
      <c r="CN60" s="69">
        <f t="shared" si="19"/>
        <v>70309.84</v>
      </c>
      <c r="CO60" s="69">
        <f t="shared" si="19"/>
        <v>-4778.4500000000007</v>
      </c>
      <c r="CP60" s="70">
        <f t="shared" si="19"/>
        <v>-834.01</v>
      </c>
      <c r="CR60" s="168">
        <f t="shared" si="17"/>
        <v>2996173.8599999989</v>
      </c>
      <c r="CS60" s="171" t="s">
        <v>189</v>
      </c>
    </row>
  </sheetData>
  <pageMargins left="0.51181102362204722" right="0.51181102362204722" top="0.74803149606299213" bottom="0.74803149606299213" header="0.31496062992125984" footer="0.31496062992125984"/>
  <pageSetup paperSize="9" scale="7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Z31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A27" sqref="DA27"/>
    </sheetView>
  </sheetViews>
  <sheetFormatPr defaultRowHeight="15" x14ac:dyDescent="0.25"/>
  <cols>
    <col min="2" max="2" width="27.28515625" customWidth="1"/>
    <col min="3" max="3" width="12.85546875" style="115" bestFit="1" customWidth="1"/>
    <col min="4" max="6" width="11.85546875" style="115" bestFit="1" customWidth="1"/>
    <col min="7" max="7" width="12.85546875" style="115" bestFit="1" customWidth="1"/>
    <col min="8" max="8" width="13" style="115" bestFit="1" customWidth="1"/>
    <col min="9" max="9" width="11.85546875" style="115" bestFit="1" customWidth="1"/>
    <col min="10" max="10" width="25" style="115" bestFit="1" customWidth="1"/>
    <col min="11" max="11" width="11.85546875" style="115" bestFit="1" customWidth="1"/>
    <col min="12" max="12" width="12" style="115" bestFit="1" customWidth="1"/>
    <col min="13" max="13" width="13.5703125" style="115" bestFit="1" customWidth="1"/>
    <col min="14" max="14" width="14.28515625" style="115" bestFit="1" customWidth="1"/>
    <col min="15" max="15" width="11.85546875" style="115" bestFit="1" customWidth="1"/>
    <col min="16" max="16" width="16" style="115" bestFit="1" customWidth="1"/>
    <col min="17" max="17" width="11.85546875" style="115" bestFit="1" customWidth="1"/>
    <col min="18" max="18" width="13" style="115" bestFit="1" customWidth="1"/>
    <col min="19" max="20" width="11.85546875" style="115" bestFit="1" customWidth="1"/>
    <col min="21" max="21" width="22.140625" style="115" bestFit="1" customWidth="1"/>
    <col min="22" max="22" width="11.85546875" style="115" bestFit="1" customWidth="1"/>
    <col min="23" max="23" width="19.5703125" style="115" bestFit="1" customWidth="1"/>
    <col min="24" max="24" width="18.85546875" style="115" bestFit="1" customWidth="1"/>
    <col min="25" max="25" width="12.85546875" style="115" bestFit="1" customWidth="1"/>
    <col min="26" max="26" width="11.85546875" style="115" bestFit="1" customWidth="1"/>
    <col min="27" max="27" width="18.7109375" style="115" bestFit="1" customWidth="1"/>
    <col min="28" max="29" width="11.85546875" style="115" bestFit="1" customWidth="1"/>
    <col min="30" max="31" width="12.85546875" style="115" bestFit="1" customWidth="1"/>
    <col min="32" max="32" width="16.5703125" style="115" bestFit="1" customWidth="1"/>
    <col min="33" max="33" width="25.42578125" style="115" bestFit="1" customWidth="1"/>
    <col min="34" max="34" width="11.85546875" style="115" bestFit="1" customWidth="1"/>
    <col min="35" max="35" width="16" style="115" bestFit="1" customWidth="1"/>
    <col min="36" max="36" width="11.85546875" style="115" bestFit="1" customWidth="1"/>
    <col min="37" max="37" width="16" style="115" bestFit="1" customWidth="1"/>
    <col min="38" max="38" width="12.85546875" style="115" bestFit="1" customWidth="1"/>
    <col min="39" max="40" width="11.85546875" style="115" bestFit="1" customWidth="1"/>
    <col min="41" max="41" width="10.28515625" style="115" bestFit="1" customWidth="1"/>
    <col min="42" max="43" width="11.85546875" style="115" bestFit="1" customWidth="1"/>
    <col min="44" max="44" width="15.28515625" style="115" bestFit="1" customWidth="1"/>
    <col min="45" max="46" width="11.85546875" style="115" bestFit="1" customWidth="1"/>
    <col min="47" max="47" width="12" style="115" bestFit="1" customWidth="1"/>
    <col min="48" max="50" width="11.85546875" style="115" bestFit="1" customWidth="1"/>
    <col min="51" max="51" width="12.85546875" style="115" bestFit="1" customWidth="1"/>
    <col min="52" max="52" width="12.7109375" style="115" bestFit="1" customWidth="1"/>
    <col min="53" max="53" width="14.85546875" style="115" bestFit="1" customWidth="1"/>
    <col min="54" max="54" width="11.85546875" style="115" bestFit="1" customWidth="1"/>
    <col min="55" max="55" width="18.28515625" style="115" customWidth="1"/>
    <col min="56" max="56" width="11.85546875" style="115" bestFit="1" customWidth="1"/>
    <col min="57" max="57" width="11.7109375" style="115" customWidth="1"/>
    <col min="58" max="58" width="11.85546875" style="115" bestFit="1" customWidth="1"/>
    <col min="59" max="59" width="23.85546875" style="115" bestFit="1" customWidth="1"/>
    <col min="60" max="60" width="13.85546875" style="115" bestFit="1" customWidth="1"/>
    <col min="61" max="61" width="18.7109375" style="115" bestFit="1" customWidth="1"/>
    <col min="62" max="62" width="15" style="115" bestFit="1" customWidth="1"/>
    <col min="63" max="63" width="18.140625" style="115" bestFit="1" customWidth="1"/>
    <col min="64" max="64" width="20.140625" style="115" bestFit="1" customWidth="1"/>
    <col min="65" max="65" width="15.5703125" style="115" bestFit="1" customWidth="1"/>
    <col min="66" max="66" width="11.85546875" style="115" bestFit="1" customWidth="1"/>
    <col min="67" max="68" width="12.85546875" style="115" bestFit="1" customWidth="1"/>
    <col min="69" max="72" width="11.85546875" style="115" bestFit="1" customWidth="1"/>
    <col min="73" max="73" width="17.140625" style="115" bestFit="1" customWidth="1"/>
    <col min="74" max="74" width="11.85546875" style="115" bestFit="1" customWidth="1"/>
    <col min="75" max="75" width="12.5703125" style="115" bestFit="1" customWidth="1"/>
    <col min="76" max="76" width="22.140625" style="115" bestFit="1" customWidth="1"/>
    <col min="77" max="78" width="11.85546875" style="115" bestFit="1" customWidth="1"/>
    <col min="79" max="79" width="19.5703125" style="115" bestFit="1" customWidth="1"/>
    <col min="80" max="80" width="16.140625" style="115" bestFit="1" customWidth="1"/>
    <col min="81" max="81" width="11.85546875" style="115" bestFit="1" customWidth="1"/>
    <col min="82" max="82" width="11.7109375" style="115" customWidth="1"/>
    <col min="83" max="83" width="13" style="115" bestFit="1" customWidth="1"/>
    <col min="84" max="84" width="11.85546875" style="115" bestFit="1" customWidth="1"/>
    <col min="85" max="85" width="16" style="115" customWidth="1"/>
    <col min="86" max="86" width="22" style="115" bestFit="1" customWidth="1"/>
    <col min="87" max="87" width="11.85546875" style="115" bestFit="1" customWidth="1"/>
    <col min="88" max="88" width="15" style="115" bestFit="1" customWidth="1"/>
    <col min="89" max="89" width="15.42578125" style="115" bestFit="1" customWidth="1"/>
    <col min="90" max="90" width="13.85546875" style="115" bestFit="1" customWidth="1"/>
    <col min="91" max="91" width="14.5703125" style="115" bestFit="1" customWidth="1"/>
    <col min="92" max="92" width="13.42578125" style="115" bestFit="1" customWidth="1"/>
    <col min="93" max="94" width="14" style="115" bestFit="1" customWidth="1"/>
    <col min="95" max="95" width="24.5703125" style="115" bestFit="1" customWidth="1"/>
    <col min="96" max="96" width="3.28515625" customWidth="1"/>
    <col min="97" max="97" width="24.140625" style="115" customWidth="1"/>
    <col min="98" max="98" width="20.85546875" style="115" customWidth="1"/>
    <col min="99" max="99" width="18.28515625" customWidth="1"/>
    <col min="100" max="100" width="9.42578125" bestFit="1" customWidth="1"/>
    <col min="101" max="101" width="29.5703125" customWidth="1"/>
    <col min="103" max="103" width="14.42578125" bestFit="1" customWidth="1"/>
    <col min="104" max="104" width="17.7109375" style="115" customWidth="1"/>
  </cols>
  <sheetData>
    <row r="2" spans="1:104" ht="15.75" thickBot="1" x14ac:dyDescent="0.3"/>
    <row r="3" spans="1:104" s="1" customFormat="1" ht="78.75" customHeight="1" thickBot="1" x14ac:dyDescent="0.3">
      <c r="B3" s="131" t="s">
        <v>175</v>
      </c>
      <c r="C3" s="132" t="s">
        <v>0</v>
      </c>
      <c r="D3" s="132" t="s">
        <v>1</v>
      </c>
      <c r="E3" s="132" t="s">
        <v>2</v>
      </c>
      <c r="F3" s="132" t="s">
        <v>3</v>
      </c>
      <c r="G3" s="132" t="s">
        <v>4</v>
      </c>
      <c r="H3" s="132" t="s">
        <v>5</v>
      </c>
      <c r="I3" s="132" t="s">
        <v>6</v>
      </c>
      <c r="J3" s="132" t="s">
        <v>7</v>
      </c>
      <c r="K3" s="132" t="s">
        <v>8</v>
      </c>
      <c r="L3" s="132" t="s">
        <v>9</v>
      </c>
      <c r="M3" s="132" t="s">
        <v>10</v>
      </c>
      <c r="N3" s="132" t="s">
        <v>11</v>
      </c>
      <c r="O3" s="132" t="s">
        <v>12</v>
      </c>
      <c r="P3" s="132" t="s">
        <v>13</v>
      </c>
      <c r="Q3" s="132" t="s">
        <v>14</v>
      </c>
      <c r="R3" s="132" t="s">
        <v>15</v>
      </c>
      <c r="S3" s="132" t="s">
        <v>16</v>
      </c>
      <c r="T3" s="132" t="s">
        <v>17</v>
      </c>
      <c r="U3" s="132" t="s">
        <v>18</v>
      </c>
      <c r="V3" s="132" t="s">
        <v>19</v>
      </c>
      <c r="W3" s="132" t="s">
        <v>20</v>
      </c>
      <c r="X3" s="132" t="s">
        <v>21</v>
      </c>
      <c r="Y3" s="132" t="s">
        <v>22</v>
      </c>
      <c r="Z3" s="132" t="s">
        <v>23</v>
      </c>
      <c r="AA3" s="132" t="s">
        <v>24</v>
      </c>
      <c r="AB3" s="132" t="s">
        <v>25</v>
      </c>
      <c r="AC3" s="132" t="s">
        <v>26</v>
      </c>
      <c r="AD3" s="132" t="s">
        <v>27</v>
      </c>
      <c r="AE3" s="132" t="s">
        <v>28</v>
      </c>
      <c r="AF3" s="132" t="s">
        <v>29</v>
      </c>
      <c r="AG3" s="132" t="s">
        <v>30</v>
      </c>
      <c r="AH3" s="132" t="s">
        <v>31</v>
      </c>
      <c r="AI3" s="132" t="s">
        <v>32</v>
      </c>
      <c r="AJ3" s="132" t="s">
        <v>33</v>
      </c>
      <c r="AK3" s="132" t="s">
        <v>34</v>
      </c>
      <c r="AL3" s="132" t="s">
        <v>35</v>
      </c>
      <c r="AM3" s="132" t="s">
        <v>36</v>
      </c>
      <c r="AN3" s="132" t="s">
        <v>37</v>
      </c>
      <c r="AO3" s="132" t="s">
        <v>38</v>
      </c>
      <c r="AP3" s="132" t="s">
        <v>39</v>
      </c>
      <c r="AQ3" s="132" t="s">
        <v>40</v>
      </c>
      <c r="AR3" s="132" t="s">
        <v>41</v>
      </c>
      <c r="AS3" s="132" t="s">
        <v>42</v>
      </c>
      <c r="AT3" s="132" t="s">
        <v>43</v>
      </c>
      <c r="AU3" s="132" t="s">
        <v>44</v>
      </c>
      <c r="AV3" s="132" t="s">
        <v>45</v>
      </c>
      <c r="AW3" s="132" t="s">
        <v>46</v>
      </c>
      <c r="AX3" s="132" t="s">
        <v>47</v>
      </c>
      <c r="AY3" s="132" t="s">
        <v>48</v>
      </c>
      <c r="AZ3" s="132" t="s">
        <v>49</v>
      </c>
      <c r="BA3" s="132" t="s">
        <v>50</v>
      </c>
      <c r="BB3" s="132" t="s">
        <v>51</v>
      </c>
      <c r="BC3" s="132" t="s">
        <v>193</v>
      </c>
      <c r="BD3" s="132" t="s">
        <v>53</v>
      </c>
      <c r="BE3" s="132" t="s">
        <v>54</v>
      </c>
      <c r="BF3" s="132" t="s">
        <v>55</v>
      </c>
      <c r="BG3" s="132" t="s">
        <v>56</v>
      </c>
      <c r="BH3" s="132" t="s">
        <v>57</v>
      </c>
      <c r="BI3" s="132" t="s">
        <v>58</v>
      </c>
      <c r="BJ3" s="132" t="s">
        <v>59</v>
      </c>
      <c r="BK3" s="132" t="s">
        <v>60</v>
      </c>
      <c r="BL3" s="132" t="s">
        <v>61</v>
      </c>
      <c r="BM3" s="132" t="s">
        <v>194</v>
      </c>
      <c r="BN3" s="132" t="s">
        <v>62</v>
      </c>
      <c r="BO3" s="132" t="s">
        <v>63</v>
      </c>
      <c r="BP3" s="132" t="s">
        <v>64</v>
      </c>
      <c r="BQ3" s="132" t="s">
        <v>195</v>
      </c>
      <c r="BR3" s="132" t="s">
        <v>65</v>
      </c>
      <c r="BS3" s="132" t="s">
        <v>66</v>
      </c>
      <c r="BT3" s="132" t="s">
        <v>67</v>
      </c>
      <c r="BU3" s="132" t="s">
        <v>68</v>
      </c>
      <c r="BV3" s="132" t="s">
        <v>69</v>
      </c>
      <c r="BW3" s="132" t="s">
        <v>70</v>
      </c>
      <c r="BX3" s="132" t="s">
        <v>71</v>
      </c>
      <c r="BY3" s="132" t="s">
        <v>72</v>
      </c>
      <c r="BZ3" s="132" t="s">
        <v>73</v>
      </c>
      <c r="CA3" s="132" t="s">
        <v>74</v>
      </c>
      <c r="CB3" s="132" t="s">
        <v>75</v>
      </c>
      <c r="CC3" s="132" t="s">
        <v>76</v>
      </c>
      <c r="CD3" s="132" t="s">
        <v>77</v>
      </c>
      <c r="CE3" s="132" t="s">
        <v>78</v>
      </c>
      <c r="CF3" s="132" t="s">
        <v>79</v>
      </c>
      <c r="CG3" s="132" t="s">
        <v>196</v>
      </c>
      <c r="CH3" s="132" t="s">
        <v>80</v>
      </c>
      <c r="CI3" s="132" t="s">
        <v>81</v>
      </c>
      <c r="CJ3" s="132" t="s">
        <v>82</v>
      </c>
      <c r="CK3" s="132" t="s">
        <v>83</v>
      </c>
      <c r="CL3" s="132" t="s">
        <v>84</v>
      </c>
      <c r="CM3" s="132" t="s">
        <v>85</v>
      </c>
      <c r="CN3" s="132" t="s">
        <v>86</v>
      </c>
      <c r="CO3" s="132" t="s">
        <v>87</v>
      </c>
      <c r="CP3" s="132" t="s">
        <v>88</v>
      </c>
      <c r="CQ3" s="133" t="s">
        <v>89</v>
      </c>
      <c r="CS3" s="149" t="s">
        <v>176</v>
      </c>
      <c r="CT3" s="4" t="s">
        <v>179</v>
      </c>
      <c r="CU3" s="4" t="s">
        <v>180</v>
      </c>
      <c r="CZ3" s="115"/>
    </row>
    <row r="4" spans="1:104" s="93" customFormat="1" ht="30" customHeight="1" x14ac:dyDescent="0.25">
      <c r="A4" s="250">
        <v>2010</v>
      </c>
      <c r="B4" s="199" t="s">
        <v>170</v>
      </c>
      <c r="C4" s="200">
        <v>405464.85</v>
      </c>
      <c r="D4" s="200">
        <v>206050.11</v>
      </c>
      <c r="E4" s="200">
        <v>95535.45</v>
      </c>
      <c r="F4" s="200">
        <v>28620.769999999997</v>
      </c>
      <c r="G4" s="200">
        <v>3728368.12</v>
      </c>
      <c r="H4" s="200">
        <v>45156.17</v>
      </c>
      <c r="I4" s="200">
        <v>69325.88</v>
      </c>
      <c r="J4" s="200">
        <v>18527.43</v>
      </c>
      <c r="K4" s="200">
        <v>147429.96000000002</v>
      </c>
      <c r="L4" s="200">
        <v>43454.44</v>
      </c>
      <c r="M4" s="200">
        <v>335040.77</v>
      </c>
      <c r="N4" s="200">
        <v>15667.75</v>
      </c>
      <c r="O4" s="200">
        <v>49895.509999999995</v>
      </c>
      <c r="P4" s="200">
        <v>46151.159999999996</v>
      </c>
      <c r="Q4" s="200">
        <v>64221</v>
      </c>
      <c r="R4" s="200">
        <v>13123.25</v>
      </c>
      <c r="S4" s="200">
        <v>49406.54</v>
      </c>
      <c r="T4" s="200">
        <v>119136.84000000003</v>
      </c>
      <c r="U4" s="200">
        <v>148570.28000000003</v>
      </c>
      <c r="V4" s="200">
        <v>33866.410000000003</v>
      </c>
      <c r="W4" s="200">
        <v>25890.97</v>
      </c>
      <c r="X4" s="200">
        <v>82150.280000000013</v>
      </c>
      <c r="Y4" s="200">
        <v>210990.15999999997</v>
      </c>
      <c r="Z4" s="200">
        <v>41443.93</v>
      </c>
      <c r="AA4" s="200">
        <v>199752.57000000004</v>
      </c>
      <c r="AB4" s="200">
        <v>291932.64</v>
      </c>
      <c r="AC4" s="200">
        <v>93434.6</v>
      </c>
      <c r="AD4" s="200">
        <v>20655.05</v>
      </c>
      <c r="AE4" s="200">
        <v>246546.93</v>
      </c>
      <c r="AF4" s="200">
        <v>97838.2</v>
      </c>
      <c r="AG4" s="200">
        <v>182963.79</v>
      </c>
      <c r="AH4" s="200">
        <v>43728.03</v>
      </c>
      <c r="AI4" s="200">
        <v>72830.69</v>
      </c>
      <c r="AJ4" s="200">
        <v>93417.790000000008</v>
      </c>
      <c r="AK4" s="200">
        <v>107883.38</v>
      </c>
      <c r="AL4" s="200">
        <v>258812.15000000002</v>
      </c>
      <c r="AM4" s="200">
        <v>34512.720000000001</v>
      </c>
      <c r="AN4" s="200">
        <v>102481.25</v>
      </c>
      <c r="AO4" s="200">
        <v>17171.809999999998</v>
      </c>
      <c r="AP4" s="200">
        <v>175162.16000000003</v>
      </c>
      <c r="AQ4" s="200">
        <v>20865.82</v>
      </c>
      <c r="AR4" s="200">
        <v>67756.81</v>
      </c>
      <c r="AS4" s="200">
        <v>96575.049999999988</v>
      </c>
      <c r="AT4" s="200">
        <v>23026.99</v>
      </c>
      <c r="AU4" s="200">
        <v>33109.699999999997</v>
      </c>
      <c r="AV4" s="200">
        <v>103247.53</v>
      </c>
      <c r="AW4" s="200">
        <v>388300.86</v>
      </c>
      <c r="AX4" s="200">
        <v>117196.44</v>
      </c>
      <c r="AY4" s="200">
        <v>1053723.19</v>
      </c>
      <c r="AZ4" s="200">
        <v>80967.610000000015</v>
      </c>
      <c r="BA4" s="200">
        <v>76365.16</v>
      </c>
      <c r="BB4" s="200">
        <v>76475.69</v>
      </c>
      <c r="BC4" s="200"/>
      <c r="BD4" s="200">
        <v>79367.33</v>
      </c>
      <c r="BE4" s="200">
        <v>39215.660000000003</v>
      </c>
      <c r="BF4" s="200">
        <v>5109.25</v>
      </c>
      <c r="BG4" s="200">
        <v>26540.75</v>
      </c>
      <c r="BH4" s="200">
        <v>78949.13</v>
      </c>
      <c r="BI4" s="200">
        <v>76175.31</v>
      </c>
      <c r="BJ4" s="200">
        <v>146070.72</v>
      </c>
      <c r="BK4" s="200">
        <v>60403.96</v>
      </c>
      <c r="BL4" s="200">
        <v>172865.99</v>
      </c>
      <c r="BM4" s="200">
        <v>627635.43999999994</v>
      </c>
      <c r="BN4" s="200">
        <v>332750.82</v>
      </c>
      <c r="BO4" s="200">
        <v>347829.86</v>
      </c>
      <c r="BP4" s="200">
        <v>138287.31</v>
      </c>
      <c r="BQ4" s="200">
        <v>154486.96</v>
      </c>
      <c r="BR4" s="200">
        <v>86095.34</v>
      </c>
      <c r="BS4" s="200">
        <v>157996.19</v>
      </c>
      <c r="BT4" s="200">
        <v>196222.31</v>
      </c>
      <c r="BU4" s="200">
        <v>10239.790000000001</v>
      </c>
      <c r="BV4" s="200">
        <v>52588.72</v>
      </c>
      <c r="BW4" s="200">
        <v>28532.959999999999</v>
      </c>
      <c r="BX4" s="200">
        <v>46991.46</v>
      </c>
      <c r="BY4" s="200">
        <v>267029.61</v>
      </c>
      <c r="BZ4" s="200">
        <v>123817.61</v>
      </c>
      <c r="CA4" s="200">
        <v>48719.270000000004</v>
      </c>
      <c r="CB4" s="200">
        <v>18393.54</v>
      </c>
      <c r="CC4" s="200">
        <v>48264.55</v>
      </c>
      <c r="CD4" s="200">
        <v>87033.35</v>
      </c>
      <c r="CE4" s="200">
        <v>8267.35</v>
      </c>
      <c r="CF4" s="200">
        <v>67799.28</v>
      </c>
      <c r="CG4" s="200">
        <v>9752.84</v>
      </c>
      <c r="CH4" s="200">
        <v>170142.59</v>
      </c>
      <c r="CI4" s="200">
        <v>376825.26</v>
      </c>
      <c r="CJ4" s="200">
        <v>226622.12</v>
      </c>
      <c r="CK4" s="200">
        <v>79645.34</v>
      </c>
      <c r="CL4" s="200">
        <v>96107.540000000008</v>
      </c>
      <c r="CM4" s="200">
        <v>272604.64</v>
      </c>
      <c r="CN4" s="200">
        <v>122965.79999999999</v>
      </c>
      <c r="CO4" s="200">
        <v>179923.84</v>
      </c>
      <c r="CP4" s="200">
        <v>65716.17</v>
      </c>
      <c r="CQ4" s="201">
        <v>15885.68</v>
      </c>
      <c r="CS4" s="148">
        <f>SUM(C4:CQ4)</f>
        <v>15350094.279999997</v>
      </c>
      <c r="CT4" s="152"/>
      <c r="CU4" s="211"/>
      <c r="CV4" s="250">
        <v>2010</v>
      </c>
      <c r="CW4" s="153" t="s">
        <v>170</v>
      </c>
      <c r="CY4" s="221">
        <f>CS4+991440.05</f>
        <v>16341534.329999998</v>
      </c>
      <c r="CZ4" s="226">
        <f>CY4/CS5</f>
        <v>3.4206026335046318E-2</v>
      </c>
    </row>
    <row r="5" spans="1:104" s="108" customFormat="1" ht="36" customHeight="1" x14ac:dyDescent="0.25">
      <c r="A5" s="251"/>
      <c r="B5" s="137" t="s">
        <v>174</v>
      </c>
      <c r="C5" s="106">
        <v>17929640.07</v>
      </c>
      <c r="D5" s="106">
        <v>6749817.0099999998</v>
      </c>
      <c r="E5" s="106">
        <v>3769850.5199999996</v>
      </c>
      <c r="F5" s="106">
        <v>2024137.7600000002</v>
      </c>
      <c r="G5" s="106">
        <v>56253954.43</v>
      </c>
      <c r="H5" s="106">
        <v>4305053.2899999991</v>
      </c>
      <c r="I5" s="106">
        <v>5888059.29</v>
      </c>
      <c r="J5" s="106">
        <v>3876994.1899999995</v>
      </c>
      <c r="K5" s="106">
        <v>2300950.2799999998</v>
      </c>
      <c r="L5" s="106">
        <v>2989675.4500000007</v>
      </c>
      <c r="M5" s="106">
        <v>8111685.540000001</v>
      </c>
      <c r="N5" s="106">
        <v>3019576.8300000005</v>
      </c>
      <c r="O5" s="106">
        <v>1527664.8999999997</v>
      </c>
      <c r="P5" s="106">
        <v>3615745.12</v>
      </c>
      <c r="Q5" s="106">
        <v>3227712.57</v>
      </c>
      <c r="R5" s="106">
        <v>1515950.17</v>
      </c>
      <c r="S5" s="106">
        <v>6763418.7999999998</v>
      </c>
      <c r="T5" s="106">
        <v>6445050.2000000011</v>
      </c>
      <c r="U5" s="106">
        <v>4679039.68</v>
      </c>
      <c r="V5" s="106">
        <v>3833680.5199999996</v>
      </c>
      <c r="W5" s="106">
        <v>2143000.2599999998</v>
      </c>
      <c r="X5" s="106">
        <v>1379204.57</v>
      </c>
      <c r="Y5" s="106">
        <v>10279673.48</v>
      </c>
      <c r="Z5" s="106">
        <v>2439317.4499999988</v>
      </c>
      <c r="AA5" s="106">
        <v>7653989.5900000017</v>
      </c>
      <c r="AB5" s="106">
        <v>6225597.4899999993</v>
      </c>
      <c r="AC5" s="106">
        <v>2623664.060000001</v>
      </c>
      <c r="AD5" s="106">
        <v>1535441.1099999999</v>
      </c>
      <c r="AE5" s="106">
        <v>10649460.119999997</v>
      </c>
      <c r="AF5" s="106">
        <v>1922979.1</v>
      </c>
      <c r="AG5" s="106">
        <v>7423646.9500000011</v>
      </c>
      <c r="AH5" s="106">
        <v>1690405.4700000004</v>
      </c>
      <c r="AI5" s="106">
        <v>6348687.0600000005</v>
      </c>
      <c r="AJ5" s="106">
        <v>2656091.29</v>
      </c>
      <c r="AK5" s="106">
        <v>6629968.8999999994</v>
      </c>
      <c r="AL5" s="106">
        <v>10013765.830000008</v>
      </c>
      <c r="AM5" s="106">
        <v>1353804.2900000003</v>
      </c>
      <c r="AN5" s="106">
        <v>5126657.959999999</v>
      </c>
      <c r="AO5" s="106">
        <v>821956.05999999994</v>
      </c>
      <c r="AP5" s="106">
        <v>4296818.9800000004</v>
      </c>
      <c r="AQ5" s="106">
        <v>1359257.0399999998</v>
      </c>
      <c r="AR5" s="106">
        <v>1398937.9199999992</v>
      </c>
      <c r="AS5" s="106">
        <v>4305432.59</v>
      </c>
      <c r="AT5" s="106">
        <v>1559700.4</v>
      </c>
      <c r="AU5" s="106">
        <v>2535082.4999999995</v>
      </c>
      <c r="AV5" s="106">
        <v>3308404.9</v>
      </c>
      <c r="AW5" s="106">
        <v>6439598.9899999984</v>
      </c>
      <c r="AX5" s="106">
        <v>4823816.8</v>
      </c>
      <c r="AY5" s="106">
        <v>10587529.950000001</v>
      </c>
      <c r="AZ5" s="106">
        <v>1568383.77</v>
      </c>
      <c r="BA5" s="106">
        <v>6286718.2800000003</v>
      </c>
      <c r="BB5" s="106">
        <v>4003872.3600000003</v>
      </c>
      <c r="BC5" s="106"/>
      <c r="BD5" s="106">
        <v>3974200.8000000003</v>
      </c>
      <c r="BE5" s="106">
        <v>2148772.5900000003</v>
      </c>
      <c r="BF5" s="106">
        <v>4385340.41</v>
      </c>
      <c r="BG5" s="106">
        <v>2486166.4799999995</v>
      </c>
      <c r="BH5" s="106">
        <v>2660131.8199999994</v>
      </c>
      <c r="BI5" s="106">
        <v>6285978.5299999984</v>
      </c>
      <c r="BJ5" s="106">
        <v>3090634.0200000005</v>
      </c>
      <c r="BK5" s="106">
        <v>1575601.99</v>
      </c>
      <c r="BL5" s="106">
        <v>4901666.0200000005</v>
      </c>
      <c r="BM5" s="106">
        <v>8756826.9199999981</v>
      </c>
      <c r="BN5" s="106">
        <v>5183463.5100000007</v>
      </c>
      <c r="BO5" s="106">
        <v>12089689.990000008</v>
      </c>
      <c r="BP5" s="106">
        <v>16054283.819999998</v>
      </c>
      <c r="BQ5" s="106">
        <v>3950294.6400000011</v>
      </c>
      <c r="BR5" s="106">
        <v>4354905.0900000008</v>
      </c>
      <c r="BS5" s="106">
        <v>6255373.0899999989</v>
      </c>
      <c r="BT5" s="106">
        <v>4809660.58</v>
      </c>
      <c r="BU5" s="106">
        <v>1895646.9999999998</v>
      </c>
      <c r="BV5" s="106">
        <v>2219670.8699999996</v>
      </c>
      <c r="BW5" s="106">
        <v>1191606.4899999998</v>
      </c>
      <c r="BX5" s="106">
        <v>3562908.3400000003</v>
      </c>
      <c r="BY5" s="106">
        <v>1911388.37</v>
      </c>
      <c r="BZ5" s="106">
        <v>3075011.0000000005</v>
      </c>
      <c r="CA5" s="106">
        <v>2163753.8999999994</v>
      </c>
      <c r="CB5" s="106">
        <v>4886737.7999999989</v>
      </c>
      <c r="CC5" s="106">
        <v>3361548.6599999997</v>
      </c>
      <c r="CD5" s="106">
        <v>2440148.87</v>
      </c>
      <c r="CE5" s="106">
        <v>2454257.12</v>
      </c>
      <c r="CF5" s="106">
        <v>2581662.8899999987</v>
      </c>
      <c r="CG5" s="106">
        <v>526777.19999999995</v>
      </c>
      <c r="CH5" s="106">
        <v>10253862.210000001</v>
      </c>
      <c r="CI5" s="106">
        <v>6476387.3500000015</v>
      </c>
      <c r="CJ5" s="106">
        <v>11587091.040000001</v>
      </c>
      <c r="CK5" s="106">
        <v>4443243.5799999991</v>
      </c>
      <c r="CL5" s="106">
        <v>4973924.8099999996</v>
      </c>
      <c r="CM5" s="106">
        <v>9194310.1000000015</v>
      </c>
      <c r="CN5" s="106">
        <v>6399873.1200000001</v>
      </c>
      <c r="CO5" s="106">
        <v>4623123.7000000011</v>
      </c>
      <c r="CP5" s="106">
        <v>2900673.2399999998</v>
      </c>
      <c r="CQ5" s="107">
        <v>1433339.4900000005</v>
      </c>
      <c r="CS5" s="144">
        <f>SUM(C5:CQ5)</f>
        <v>477738459.58999991</v>
      </c>
      <c r="CT5" s="150"/>
      <c r="CU5" s="212"/>
      <c r="CV5" s="251"/>
      <c r="CW5" s="154" t="s">
        <v>174</v>
      </c>
      <c r="CZ5" s="226"/>
    </row>
    <row r="6" spans="1:104" s="120" customFormat="1" ht="44.25" customHeight="1" x14ac:dyDescent="0.25">
      <c r="A6" s="251"/>
      <c r="B6" s="138" t="s">
        <v>173</v>
      </c>
      <c r="C6" s="123">
        <v>405464.85</v>
      </c>
      <c r="D6" s="123">
        <v>64126.37</v>
      </c>
      <c r="E6" s="123">
        <v>19381.72</v>
      </c>
      <c r="F6" s="123">
        <v>16681.259999999998</v>
      </c>
      <c r="G6" s="123">
        <v>1597626.73</v>
      </c>
      <c r="H6" s="123">
        <v>11115.97</v>
      </c>
      <c r="I6" s="123">
        <v>0</v>
      </c>
      <c r="J6" s="123">
        <v>4893.3900000000003</v>
      </c>
      <c r="K6" s="123">
        <v>112286.96</v>
      </c>
      <c r="L6" s="123">
        <v>5907.07</v>
      </c>
      <c r="M6" s="123">
        <v>256312.01</v>
      </c>
      <c r="N6" s="123">
        <v>0</v>
      </c>
      <c r="O6" s="123">
        <v>41570.839999999997</v>
      </c>
      <c r="P6" s="123">
        <v>37470.629999999997</v>
      </c>
      <c r="Q6" s="123">
        <v>16947.39</v>
      </c>
      <c r="R6" s="123">
        <v>0</v>
      </c>
      <c r="S6" s="123">
        <v>8031.96</v>
      </c>
      <c r="T6" s="123">
        <v>0</v>
      </c>
      <c r="U6" s="123">
        <v>68830.820000000007</v>
      </c>
      <c r="V6" s="123">
        <v>2333.16</v>
      </c>
      <c r="W6" s="123">
        <v>4954.29</v>
      </c>
      <c r="X6" s="123">
        <v>13043.1</v>
      </c>
      <c r="Y6" s="123">
        <v>75910.92</v>
      </c>
      <c r="Z6" s="123">
        <v>6255.4</v>
      </c>
      <c r="AA6" s="123">
        <v>0</v>
      </c>
      <c r="AB6" s="123">
        <v>0</v>
      </c>
      <c r="AC6" s="123">
        <v>23329.96</v>
      </c>
      <c r="AD6" s="123">
        <v>4356.24</v>
      </c>
      <c r="AE6" s="123">
        <v>17919.61</v>
      </c>
      <c r="AF6" s="123">
        <v>34465.32</v>
      </c>
      <c r="AG6" s="123">
        <v>162053.88</v>
      </c>
      <c r="AH6" s="123">
        <v>6720.72</v>
      </c>
      <c r="AI6" s="123">
        <v>0</v>
      </c>
      <c r="AJ6" s="123">
        <v>31981.11</v>
      </c>
      <c r="AK6" s="123">
        <v>26337.9</v>
      </c>
      <c r="AL6" s="123">
        <v>206888.04</v>
      </c>
      <c r="AM6" s="123">
        <v>6940</v>
      </c>
      <c r="AN6" s="123">
        <v>42054.27</v>
      </c>
      <c r="AO6" s="123">
        <v>8235.08</v>
      </c>
      <c r="AP6" s="123">
        <v>67688.210000000006</v>
      </c>
      <c r="AQ6" s="123">
        <v>5652.32</v>
      </c>
      <c r="AR6" s="123">
        <v>35546.25</v>
      </c>
      <c r="AS6" s="123">
        <v>59173.479999999996</v>
      </c>
      <c r="AT6" s="123">
        <v>4325.22</v>
      </c>
      <c r="AU6" s="123">
        <v>1170.29</v>
      </c>
      <c r="AV6" s="123">
        <v>49682.67</v>
      </c>
      <c r="AW6" s="123">
        <v>155983.53</v>
      </c>
      <c r="AX6" s="123">
        <v>47239.41</v>
      </c>
      <c r="AY6" s="123">
        <v>464073.21</v>
      </c>
      <c r="AZ6" s="123">
        <v>35164.639999999999</v>
      </c>
      <c r="BA6" s="123">
        <v>26712.9</v>
      </c>
      <c r="BB6" s="123">
        <v>16260.69</v>
      </c>
      <c r="BC6" s="123"/>
      <c r="BD6" s="123">
        <v>35795.589999999997</v>
      </c>
      <c r="BE6" s="123">
        <v>29642.129999999997</v>
      </c>
      <c r="BF6" s="123">
        <v>1315.55</v>
      </c>
      <c r="BG6" s="123">
        <v>0</v>
      </c>
      <c r="BH6" s="123">
        <v>0</v>
      </c>
      <c r="BI6" s="123">
        <v>22900.11</v>
      </c>
      <c r="BJ6" s="123">
        <v>2209.4899999999998</v>
      </c>
      <c r="BK6" s="123">
        <v>49217.42</v>
      </c>
      <c r="BL6" s="123">
        <v>60698.39</v>
      </c>
      <c r="BM6" s="123">
        <v>253435.94</v>
      </c>
      <c r="BN6" s="123">
        <v>159335.91</v>
      </c>
      <c r="BO6" s="123">
        <v>67197.239999999991</v>
      </c>
      <c r="BP6" s="123">
        <v>76946.84</v>
      </c>
      <c r="BQ6" s="123">
        <v>58374.400000000001</v>
      </c>
      <c r="BR6" s="123">
        <v>5276.59</v>
      </c>
      <c r="BS6" s="123">
        <v>103003.41</v>
      </c>
      <c r="BT6" s="123">
        <v>132195.04</v>
      </c>
      <c r="BU6" s="123">
        <v>0</v>
      </c>
      <c r="BV6" s="123">
        <v>1605.72</v>
      </c>
      <c r="BW6" s="123">
        <v>24677.69</v>
      </c>
      <c r="BX6" s="123">
        <v>0</v>
      </c>
      <c r="BY6" s="123">
        <v>181773.84</v>
      </c>
      <c r="BZ6" s="123">
        <v>55308.89</v>
      </c>
      <c r="CA6" s="123">
        <v>-2324.67</v>
      </c>
      <c r="CB6" s="123">
        <v>-3819.34</v>
      </c>
      <c r="CC6" s="123">
        <v>2066</v>
      </c>
      <c r="CD6" s="123">
        <v>25499.61</v>
      </c>
      <c r="CE6" s="123">
        <v>0</v>
      </c>
      <c r="CF6" s="123">
        <v>44962.080000000002</v>
      </c>
      <c r="CG6" s="123">
        <v>0</v>
      </c>
      <c r="CH6" s="123">
        <v>-25851.98</v>
      </c>
      <c r="CI6" s="123">
        <v>289064.45</v>
      </c>
      <c r="CJ6" s="123">
        <v>0</v>
      </c>
      <c r="CK6" s="123">
        <v>57957.02</v>
      </c>
      <c r="CL6" s="123">
        <v>4693.72</v>
      </c>
      <c r="CM6" s="123">
        <v>102806.87</v>
      </c>
      <c r="CN6" s="123">
        <v>36631.839999999997</v>
      </c>
      <c r="CO6" s="123">
        <v>92358.06</v>
      </c>
      <c r="CP6" s="123">
        <v>58942.9</v>
      </c>
      <c r="CQ6" s="128">
        <v>0</v>
      </c>
      <c r="CS6" s="144">
        <f>SUM(C6:CQ6)</f>
        <v>6312996.54</v>
      </c>
      <c r="CT6" s="151"/>
      <c r="CU6" s="213"/>
      <c r="CV6" s="251"/>
      <c r="CW6" s="155" t="s">
        <v>173</v>
      </c>
      <c r="CY6" s="220">
        <f>CS6+991440.05</f>
        <v>7304436.5899999999</v>
      </c>
      <c r="CZ6" s="227">
        <f>CY6/CS5</f>
        <v>1.5289613895160844E-2</v>
      </c>
    </row>
    <row r="7" spans="1:104" s="120" customFormat="1" ht="30.75" customHeight="1" x14ac:dyDescent="0.25">
      <c r="A7" s="251"/>
      <c r="B7" s="137" t="s">
        <v>178</v>
      </c>
      <c r="C7" s="125">
        <f>C6/C5</f>
        <v>2.2614221390781102E-2</v>
      </c>
      <c r="D7" s="125">
        <f t="shared" ref="D7:BO7" si="0">D6/D5</f>
        <v>9.5004605169288891E-3</v>
      </c>
      <c r="E7" s="125">
        <f t="shared" si="0"/>
        <v>5.1412436374267704E-3</v>
      </c>
      <c r="F7" s="125">
        <f t="shared" si="0"/>
        <v>8.2411683283849201E-3</v>
      </c>
      <c r="G7" s="125">
        <f t="shared" si="0"/>
        <v>2.8400256411982877E-2</v>
      </c>
      <c r="H7" s="125">
        <f t="shared" si="0"/>
        <v>2.5820748899486913E-3</v>
      </c>
      <c r="I7" s="125">
        <f t="shared" si="0"/>
        <v>0</v>
      </c>
      <c r="J7" s="125">
        <f t="shared" si="0"/>
        <v>1.2621607771870302E-3</v>
      </c>
      <c r="K7" s="125">
        <f t="shared" si="0"/>
        <v>4.8800254823411486E-2</v>
      </c>
      <c r="L7" s="125">
        <f t="shared" si="0"/>
        <v>1.9758231616746219E-3</v>
      </c>
      <c r="M7" s="125">
        <f t="shared" si="0"/>
        <v>3.1597873060547656E-2</v>
      </c>
      <c r="N7" s="125">
        <f t="shared" si="0"/>
        <v>0</v>
      </c>
      <c r="O7" s="125">
        <f t="shared" si="0"/>
        <v>2.7212014886248945E-2</v>
      </c>
      <c r="P7" s="125">
        <f t="shared" si="0"/>
        <v>1.0363183453594759E-2</v>
      </c>
      <c r="Q7" s="125">
        <f t="shared" si="0"/>
        <v>5.2505883446740736E-3</v>
      </c>
      <c r="R7" s="125">
        <f t="shared" si="0"/>
        <v>0</v>
      </c>
      <c r="S7" s="125">
        <f t="shared" si="0"/>
        <v>1.1875591675618254E-3</v>
      </c>
      <c r="T7" s="125">
        <f t="shared" si="0"/>
        <v>0</v>
      </c>
      <c r="U7" s="125">
        <f t="shared" si="0"/>
        <v>1.4710458706774636E-2</v>
      </c>
      <c r="V7" s="125">
        <f t="shared" si="0"/>
        <v>6.0859531404040942E-4</v>
      </c>
      <c r="W7" s="125">
        <f t="shared" si="0"/>
        <v>2.311847596322737E-3</v>
      </c>
      <c r="X7" s="125">
        <f t="shared" si="0"/>
        <v>9.45697272450308E-3</v>
      </c>
      <c r="Y7" s="125">
        <f t="shared" si="0"/>
        <v>7.3845652926322319E-3</v>
      </c>
      <c r="Z7" s="125">
        <f t="shared" si="0"/>
        <v>2.5644058750942823E-3</v>
      </c>
      <c r="AA7" s="125">
        <f t="shared" si="0"/>
        <v>0</v>
      </c>
      <c r="AB7" s="125">
        <f t="shared" si="0"/>
        <v>0</v>
      </c>
      <c r="AC7" s="125">
        <f t="shared" si="0"/>
        <v>8.8921292766422199E-3</v>
      </c>
      <c r="AD7" s="125">
        <f t="shared" si="0"/>
        <v>2.8371260686122961E-3</v>
      </c>
      <c r="AE7" s="125">
        <f t="shared" si="0"/>
        <v>1.6826777881769283E-3</v>
      </c>
      <c r="AF7" s="125">
        <f t="shared" si="0"/>
        <v>1.7922878100963237E-2</v>
      </c>
      <c r="AG7" s="125">
        <f t="shared" si="0"/>
        <v>2.1829416335592305E-2</v>
      </c>
      <c r="AH7" s="125">
        <f t="shared" si="0"/>
        <v>3.9758035094384775E-3</v>
      </c>
      <c r="AI7" s="125">
        <f t="shared" si="0"/>
        <v>0</v>
      </c>
      <c r="AJ7" s="125">
        <f t="shared" si="0"/>
        <v>1.2040666719704503E-2</v>
      </c>
      <c r="AK7" s="125">
        <f t="shared" si="0"/>
        <v>3.9725525710987879E-3</v>
      </c>
      <c r="AL7" s="125">
        <f t="shared" si="0"/>
        <v>2.0660363295114108E-2</v>
      </c>
      <c r="AM7" s="125">
        <f t="shared" si="0"/>
        <v>5.126294879742181E-3</v>
      </c>
      <c r="AN7" s="125">
        <f t="shared" si="0"/>
        <v>8.2030574943993354E-3</v>
      </c>
      <c r="AO7" s="125">
        <f t="shared" si="0"/>
        <v>1.0018881057948525E-2</v>
      </c>
      <c r="AP7" s="125">
        <f t="shared" si="0"/>
        <v>1.5753097888242897E-2</v>
      </c>
      <c r="AQ7" s="125">
        <f t="shared" si="0"/>
        <v>4.1583893506999979E-3</v>
      </c>
      <c r="AR7" s="125">
        <f t="shared" si="0"/>
        <v>2.5409454909907668E-2</v>
      </c>
      <c r="AS7" s="125">
        <f t="shared" si="0"/>
        <v>1.3743910458019737E-2</v>
      </c>
      <c r="AT7" s="125">
        <f t="shared" si="0"/>
        <v>2.7731095023121109E-3</v>
      </c>
      <c r="AU7" s="125">
        <f t="shared" si="0"/>
        <v>4.6163783624398821E-4</v>
      </c>
      <c r="AV7" s="125">
        <f t="shared" si="0"/>
        <v>1.5017106884347802E-2</v>
      </c>
      <c r="AW7" s="125">
        <f t="shared" si="0"/>
        <v>2.4222553336353019E-2</v>
      </c>
      <c r="AX7" s="125">
        <f t="shared" si="0"/>
        <v>9.7929527506102655E-3</v>
      </c>
      <c r="AY7" s="125">
        <f t="shared" si="0"/>
        <v>4.3832056408964391E-2</v>
      </c>
      <c r="AZ7" s="125">
        <f t="shared" si="0"/>
        <v>2.2420941017516394E-2</v>
      </c>
      <c r="BA7" s="125">
        <f t="shared" si="0"/>
        <v>4.2491008520267274E-3</v>
      </c>
      <c r="BB7" s="125">
        <f t="shared" si="0"/>
        <v>4.0612408533422873E-3</v>
      </c>
      <c r="BC7" s="125"/>
      <c r="BD7" s="125">
        <f t="shared" si="0"/>
        <v>9.0069907891921295E-3</v>
      </c>
      <c r="BE7" s="125">
        <f t="shared" si="0"/>
        <v>1.3794912564479423E-2</v>
      </c>
      <c r="BF7" s="125">
        <f t="shared" si="0"/>
        <v>2.9998811426363133E-4</v>
      </c>
      <c r="BG7" s="125">
        <f t="shared" si="0"/>
        <v>0</v>
      </c>
      <c r="BH7" s="125">
        <f t="shared" si="0"/>
        <v>0</v>
      </c>
      <c r="BI7" s="125">
        <f t="shared" si="0"/>
        <v>3.6430461686607139E-3</v>
      </c>
      <c r="BJ7" s="125">
        <f t="shared" si="0"/>
        <v>7.1489862135148551E-4</v>
      </c>
      <c r="BK7" s="125">
        <f t="shared" si="0"/>
        <v>3.1237216195696731E-2</v>
      </c>
      <c r="BL7" s="125">
        <f t="shared" si="0"/>
        <v>1.2383216186565071E-2</v>
      </c>
      <c r="BM7" s="125">
        <f t="shared" si="0"/>
        <v>2.8941526687157597E-2</v>
      </c>
      <c r="BN7" s="125">
        <f t="shared" si="0"/>
        <v>3.0739274944756E-2</v>
      </c>
      <c r="BO7" s="125">
        <f t="shared" si="0"/>
        <v>5.5582268904812463E-3</v>
      </c>
      <c r="BP7" s="125">
        <f t="shared" ref="BP7:CS7" si="1">BP6/BP5</f>
        <v>4.7929163868488285E-3</v>
      </c>
      <c r="BQ7" s="125">
        <f t="shared" si="1"/>
        <v>1.4777226845033509E-2</v>
      </c>
      <c r="BR7" s="125">
        <f t="shared" si="1"/>
        <v>1.2116429384687231E-3</v>
      </c>
      <c r="BS7" s="125">
        <f t="shared" si="1"/>
        <v>1.6466389537126716E-2</v>
      </c>
      <c r="BT7" s="125">
        <f t="shared" si="1"/>
        <v>2.7485315814115101E-2</v>
      </c>
      <c r="BU7" s="125">
        <f t="shared" si="1"/>
        <v>0</v>
      </c>
      <c r="BV7" s="125">
        <f t="shared" si="1"/>
        <v>7.234045469092453E-4</v>
      </c>
      <c r="BW7" s="125">
        <f t="shared" si="1"/>
        <v>2.0709596840144773E-2</v>
      </c>
      <c r="BX7" s="125">
        <f t="shared" si="1"/>
        <v>0</v>
      </c>
      <c r="BY7" s="125">
        <f t="shared" si="1"/>
        <v>9.5100421689810741E-2</v>
      </c>
      <c r="BZ7" s="125">
        <f t="shared" si="1"/>
        <v>1.7986566552119648E-2</v>
      </c>
      <c r="CA7" s="125">
        <f t="shared" si="1"/>
        <v>-1.0743689474112562E-3</v>
      </c>
      <c r="CB7" s="125">
        <f t="shared" si="1"/>
        <v>-7.8157252472191188E-4</v>
      </c>
      <c r="CC7" s="125">
        <f t="shared" si="1"/>
        <v>6.1459767772631326E-4</v>
      </c>
      <c r="CD7" s="125">
        <f t="shared" si="1"/>
        <v>1.0450022256224064E-2</v>
      </c>
      <c r="CE7" s="125">
        <f t="shared" si="1"/>
        <v>0</v>
      </c>
      <c r="CF7" s="125">
        <f t="shared" si="1"/>
        <v>1.7415937678834599E-2</v>
      </c>
      <c r="CG7" s="125">
        <f t="shared" si="1"/>
        <v>0</v>
      </c>
      <c r="CH7" s="125">
        <f t="shared" si="1"/>
        <v>-2.5211944017336273E-3</v>
      </c>
      <c r="CI7" s="125">
        <f t="shared" si="1"/>
        <v>4.4633594993356895E-2</v>
      </c>
      <c r="CJ7" s="125">
        <f t="shared" si="1"/>
        <v>0</v>
      </c>
      <c r="CK7" s="125">
        <f t="shared" si="1"/>
        <v>1.3043853877576526E-2</v>
      </c>
      <c r="CL7" s="125">
        <f t="shared" si="1"/>
        <v>9.4366525013875324E-4</v>
      </c>
      <c r="CM7" s="125">
        <f t="shared" si="1"/>
        <v>1.1181575222267082E-2</v>
      </c>
      <c r="CN7" s="125">
        <f t="shared" si="1"/>
        <v>5.7238384750977677E-3</v>
      </c>
      <c r="CO7" s="125">
        <f t="shared" si="1"/>
        <v>1.9977414837504776E-2</v>
      </c>
      <c r="CP7" s="125">
        <f t="shared" si="1"/>
        <v>2.0320420510377794E-2</v>
      </c>
      <c r="CQ7" s="130">
        <f t="shared" si="1"/>
        <v>0</v>
      </c>
      <c r="CS7" s="145">
        <f t="shared" si="1"/>
        <v>1.3214336031095087E-2</v>
      </c>
      <c r="CT7" s="151"/>
      <c r="CU7" s="213"/>
      <c r="CV7" s="251"/>
      <c r="CW7" s="154" t="s">
        <v>178</v>
      </c>
    </row>
    <row r="8" spans="1:104" s="112" customFormat="1" ht="25.5" x14ac:dyDescent="0.25">
      <c r="A8" s="251"/>
      <c r="B8" s="137" t="s">
        <v>177</v>
      </c>
      <c r="C8" s="125">
        <v>2.2614221390781102E-2</v>
      </c>
      <c r="D8" s="125">
        <v>3.0526769791645061E-2</v>
      </c>
      <c r="E8" s="125">
        <v>2.5341972975628756E-2</v>
      </c>
      <c r="F8" s="125">
        <v>1.4139734244175157E-2</v>
      </c>
      <c r="G8" s="125">
        <v>6.6277440542236388E-2</v>
      </c>
      <c r="H8" s="125">
        <v>1.0489108254453223E-2</v>
      </c>
      <c r="I8" s="125">
        <v>1.1773977907753032E-2</v>
      </c>
      <c r="J8" s="125">
        <v>4.7788129391032191E-3</v>
      </c>
      <c r="K8" s="125">
        <v>6.4073509663146663E-2</v>
      </c>
      <c r="L8" s="125">
        <v>1.45348352109591E-2</v>
      </c>
      <c r="M8" s="125">
        <v>4.1303471189540218E-2</v>
      </c>
      <c r="N8" s="125">
        <v>5.1887237457706936E-3</v>
      </c>
      <c r="O8" s="125">
        <v>3.2661292407778701E-2</v>
      </c>
      <c r="P8" s="125">
        <v>1.2763941723856906E-2</v>
      </c>
      <c r="Q8" s="125">
        <v>1.9896753074267703E-2</v>
      </c>
      <c r="R8" s="125">
        <v>8.6567819046453227E-3</v>
      </c>
      <c r="S8" s="125">
        <v>7.3049653527295991E-3</v>
      </c>
      <c r="T8" s="125">
        <v>1.8485013506954532E-2</v>
      </c>
      <c r="U8" s="125">
        <v>3.1752301788558465E-2</v>
      </c>
      <c r="V8" s="125">
        <v>8.833915560600758E-3</v>
      </c>
      <c r="W8" s="125">
        <v>1.2081645757709803E-2</v>
      </c>
      <c r="X8" s="125">
        <v>5.9563520732823567E-2</v>
      </c>
      <c r="Y8" s="125">
        <v>2.0524986558230637E-2</v>
      </c>
      <c r="Z8" s="125">
        <v>1.6989969878664222E-2</v>
      </c>
      <c r="AA8" s="125">
        <v>2.6097836644692902E-2</v>
      </c>
      <c r="AB8" s="125">
        <v>4.6892308805528006E-2</v>
      </c>
      <c r="AC8" s="125">
        <v>3.5612257462565529E-2</v>
      </c>
      <c r="AD8" s="125">
        <v>1.3452192901100585E-2</v>
      </c>
      <c r="AE8" s="125">
        <v>2.3151120077625122E-2</v>
      </c>
      <c r="AF8" s="125">
        <v>5.087845208510066E-2</v>
      </c>
      <c r="AG8" s="125">
        <v>2.4646079108058876E-2</v>
      </c>
      <c r="AH8" s="125">
        <v>2.5868367546160381E-2</v>
      </c>
      <c r="AI8" s="125">
        <v>1.1471771928856105E-2</v>
      </c>
      <c r="AJ8" s="125">
        <v>3.5171151816848885E-2</v>
      </c>
      <c r="AK8" s="125">
        <v>1.6272079345651232E-2</v>
      </c>
      <c r="AL8" s="125">
        <v>2.5845636336395118E-2</v>
      </c>
      <c r="AM8" s="125">
        <v>2.5493138302878325E-2</v>
      </c>
      <c r="AN8" s="125">
        <v>1.9989874651204546E-2</v>
      </c>
      <c r="AO8" s="125">
        <v>2.0891396554701475E-2</v>
      </c>
      <c r="AP8" s="125">
        <v>4.076554325777066E-2</v>
      </c>
      <c r="AQ8" s="125">
        <v>1.5350900812696914E-2</v>
      </c>
      <c r="AR8" s="125">
        <v>4.8434465197712301E-2</v>
      </c>
      <c r="AS8" s="125">
        <v>2.2430974816400502E-2</v>
      </c>
      <c r="AT8" s="125">
        <v>1.4763726418227503E-2</v>
      </c>
      <c r="AU8" s="125">
        <v>1.3060600591893953E-2</v>
      </c>
      <c r="AV8" s="125">
        <v>3.1207646319227733E-2</v>
      </c>
      <c r="AW8" s="125">
        <v>6.0298919327583793E-2</v>
      </c>
      <c r="AX8" s="125">
        <v>2.4295375396511745E-2</v>
      </c>
      <c r="AY8" s="125">
        <v>9.9524931214008031E-2</v>
      </c>
      <c r="AZ8" s="125">
        <v>5.1624871124495257E-2</v>
      </c>
      <c r="BA8" s="125">
        <v>1.2147062521147362E-2</v>
      </c>
      <c r="BB8" s="125">
        <v>1.9100431563207974E-2</v>
      </c>
      <c r="BC8" s="125"/>
      <c r="BD8" s="125">
        <v>1.9970639128249382E-2</v>
      </c>
      <c r="BE8" s="125">
        <v>1.8250260722099027E-2</v>
      </c>
      <c r="BF8" s="125">
        <v>1.1650748909592631E-3</v>
      </c>
      <c r="BG8" s="125">
        <v>1.0675371184314256E-2</v>
      </c>
      <c r="BH8" s="125">
        <v>2.9678653293204103E-2</v>
      </c>
      <c r="BI8" s="125">
        <v>1.211828987904609E-2</v>
      </c>
      <c r="BJ8" s="125">
        <v>4.7262380163666219E-2</v>
      </c>
      <c r="BK8" s="125">
        <v>3.8337067599159357E-2</v>
      </c>
      <c r="BL8" s="125">
        <v>3.5266782619351116E-2</v>
      </c>
      <c r="BM8" s="125">
        <v>7.1673843246407354E-2</v>
      </c>
      <c r="BN8" s="125">
        <v>6.4194687462939229E-2</v>
      </c>
      <c r="BO8" s="125">
        <v>2.8770784055480961E-2</v>
      </c>
      <c r="BP8" s="125">
        <v>8.6137327301841621E-3</v>
      </c>
      <c r="BQ8" s="125">
        <v>3.9107705646989399E-2</v>
      </c>
      <c r="BR8" s="125">
        <v>1.9769739689091591E-2</v>
      </c>
      <c r="BS8" s="125">
        <v>2.5257676516941378E-2</v>
      </c>
      <c r="BT8" s="125">
        <v>4.0797537941856178E-2</v>
      </c>
      <c r="BU8" s="125">
        <v>5.401738825846796E-3</v>
      </c>
      <c r="BV8" s="125">
        <v>2.3692125130245101E-2</v>
      </c>
      <c r="BW8" s="125">
        <v>2.3944951827175768E-2</v>
      </c>
      <c r="BX8" s="125">
        <v>1.3189073508413633E-2</v>
      </c>
      <c r="BY8" s="125">
        <v>0.1397045279709429</v>
      </c>
      <c r="BZ8" s="125">
        <v>4.0265745390829492E-2</v>
      </c>
      <c r="CA8" s="125">
        <v>2.2516086510577758E-2</v>
      </c>
      <c r="CB8" s="125">
        <v>3.7639711301883242E-3</v>
      </c>
      <c r="CC8" s="125">
        <v>1.4357831726285351E-2</v>
      </c>
      <c r="CD8" s="125">
        <v>3.566722959816792E-2</v>
      </c>
      <c r="CE8" s="125">
        <v>3.3685753349266029E-3</v>
      </c>
      <c r="CF8" s="125">
        <v>2.6261864111932924E-2</v>
      </c>
      <c r="CG8" s="125">
        <v>1.8514165001826201E-2</v>
      </c>
      <c r="CH8" s="125">
        <v>1.65930248052358E-2</v>
      </c>
      <c r="CI8" s="125">
        <v>5.8184484595412582E-2</v>
      </c>
      <c r="CJ8" s="125">
        <v>1.9558154779113567E-2</v>
      </c>
      <c r="CK8" s="125">
        <v>1.7925044748503302E-2</v>
      </c>
      <c r="CL8" s="125">
        <v>1.9322274395217491E-2</v>
      </c>
      <c r="CM8" s="125">
        <v>2.964927624096559E-2</v>
      </c>
      <c r="CN8" s="125">
        <v>1.9213787163330512E-2</v>
      </c>
      <c r="CO8" s="125">
        <v>3.8918240496138998E-2</v>
      </c>
      <c r="CP8" s="125">
        <v>2.2655488765084067E-2</v>
      </c>
      <c r="CQ8" s="130">
        <v>1.1082984952853002E-2</v>
      </c>
      <c r="CS8" s="145">
        <f>CS4/CS5</f>
        <v>3.2130748470980561E-2</v>
      </c>
      <c r="CT8" s="151"/>
      <c r="CU8" s="214"/>
      <c r="CV8" s="251"/>
      <c r="CW8" s="154" t="s">
        <v>177</v>
      </c>
      <c r="CZ8" s="120"/>
    </row>
    <row r="9" spans="1:104" s="112" customFormat="1" ht="51" x14ac:dyDescent="0.25">
      <c r="A9" s="251"/>
      <c r="B9" s="137" t="s">
        <v>190</v>
      </c>
      <c r="C9" s="123">
        <v>90029.23000000004</v>
      </c>
      <c r="D9" s="123">
        <v>44800.71</v>
      </c>
      <c r="E9" s="123">
        <v>20049.79</v>
      </c>
      <c r="F9" s="123">
        <v>9649.14</v>
      </c>
      <c r="G9" s="123">
        <v>1100837.54</v>
      </c>
      <c r="H9" s="123">
        <v>-301.12</v>
      </c>
      <c r="I9" s="123">
        <v>637.90000000000055</v>
      </c>
      <c r="J9" s="123">
        <v>3537.9800000000005</v>
      </c>
      <c r="K9" s="123">
        <v>40521.949999999997</v>
      </c>
      <c r="L9" s="123">
        <v>1960.56</v>
      </c>
      <c r="M9" s="123">
        <v>50595.199999999997</v>
      </c>
      <c r="N9" s="123">
        <v>598.64</v>
      </c>
      <c r="O9" s="123">
        <v>0</v>
      </c>
      <c r="P9" s="123">
        <v>3295.89</v>
      </c>
      <c r="Q9" s="123">
        <v>-5560.5999999999995</v>
      </c>
      <c r="R9" s="123">
        <v>3970.91</v>
      </c>
      <c r="S9" s="123">
        <v>42225.89</v>
      </c>
      <c r="T9" s="123">
        <v>38484.86</v>
      </c>
      <c r="U9" s="123">
        <v>-561.31999999999971</v>
      </c>
      <c r="V9" s="123">
        <v>1049</v>
      </c>
      <c r="W9" s="123">
        <v>3157.87</v>
      </c>
      <c r="X9" s="123">
        <v>0</v>
      </c>
      <c r="Y9" s="123">
        <v>113291.33</v>
      </c>
      <c r="Z9" s="123">
        <v>2450.8000000000002</v>
      </c>
      <c r="AA9" s="123">
        <v>14074.64</v>
      </c>
      <c r="AB9" s="123">
        <v>42102.71</v>
      </c>
      <c r="AC9" s="123">
        <v>33079.910000000003</v>
      </c>
      <c r="AD9" s="123">
        <v>0</v>
      </c>
      <c r="AE9" s="123">
        <v>18257</v>
      </c>
      <c r="AF9" s="123">
        <v>-7333.08</v>
      </c>
      <c r="AG9" s="123">
        <v>22430.400000000001</v>
      </c>
      <c r="AH9" s="123">
        <v>-879.64</v>
      </c>
      <c r="AI9" s="123">
        <v>111376.71</v>
      </c>
      <c r="AJ9" s="123">
        <v>24940.63</v>
      </c>
      <c r="AK9" s="123">
        <v>6291.15</v>
      </c>
      <c r="AL9" s="123">
        <v>93337.09</v>
      </c>
      <c r="AM9" s="123">
        <v>300</v>
      </c>
      <c r="AN9" s="123">
        <v>18853.13</v>
      </c>
      <c r="AO9" s="123">
        <v>2320.58</v>
      </c>
      <c r="AP9" s="123">
        <v>21756.89</v>
      </c>
      <c r="AQ9" s="123">
        <v>4842.04</v>
      </c>
      <c r="AR9" s="123">
        <v>2372.65</v>
      </c>
      <c r="AS9" s="123">
        <v>24540.7</v>
      </c>
      <c r="AT9" s="123">
        <v>4325.22</v>
      </c>
      <c r="AU9" s="123">
        <v>4528.7699999999995</v>
      </c>
      <c r="AV9" s="123">
        <v>-2052.0300000000002</v>
      </c>
      <c r="AW9" s="123">
        <v>14203.570000000005</v>
      </c>
      <c r="AX9" s="123">
        <v>789.26</v>
      </c>
      <c r="AY9" s="123">
        <v>125146.76</v>
      </c>
      <c r="AZ9" s="123">
        <v>5332.48</v>
      </c>
      <c r="BA9" s="123">
        <v>2297.3000000000002</v>
      </c>
      <c r="BB9" s="123">
        <v>31482.559999999998</v>
      </c>
      <c r="BC9" s="123"/>
      <c r="BD9" s="123">
        <v>14867.11</v>
      </c>
      <c r="BE9" s="123">
        <v>32611.29</v>
      </c>
      <c r="BF9" s="123">
        <v>6173.93</v>
      </c>
      <c r="BG9" s="123">
        <v>0</v>
      </c>
      <c r="BH9" s="123">
        <v>13143.47</v>
      </c>
      <c r="BI9" s="123">
        <v>11526.69</v>
      </c>
      <c r="BJ9" s="123">
        <v>2648.54</v>
      </c>
      <c r="BK9" s="123">
        <v>375.45</v>
      </c>
      <c r="BL9" s="123">
        <v>4064.3900000000008</v>
      </c>
      <c r="BM9" s="123">
        <v>158705.19</v>
      </c>
      <c r="BN9" s="123">
        <v>41384.539999999994</v>
      </c>
      <c r="BO9" s="123">
        <v>27363.22</v>
      </c>
      <c r="BP9" s="123">
        <v>15639.09</v>
      </c>
      <c r="BQ9" s="123">
        <v>10283.82</v>
      </c>
      <c r="BR9" s="123">
        <v>235.25</v>
      </c>
      <c r="BS9" s="123">
        <v>16537.66</v>
      </c>
      <c r="BT9" s="123">
        <v>18666.920000000002</v>
      </c>
      <c r="BU9" s="123">
        <v>0</v>
      </c>
      <c r="BV9" s="123">
        <v>0</v>
      </c>
      <c r="BW9" s="123">
        <v>3334.4900000000002</v>
      </c>
      <c r="BX9" s="123">
        <v>3010.19</v>
      </c>
      <c r="BY9" s="123">
        <v>18070.509999999998</v>
      </c>
      <c r="BZ9" s="123">
        <v>32683.119999999995</v>
      </c>
      <c r="CA9" s="123">
        <v>-1013.31</v>
      </c>
      <c r="CB9" s="123">
        <v>31903.95</v>
      </c>
      <c r="CC9" s="123">
        <v>4369.34</v>
      </c>
      <c r="CD9" s="123">
        <v>-3771.0899999999997</v>
      </c>
      <c r="CE9" s="123">
        <v>79.8900000000001</v>
      </c>
      <c r="CF9" s="123">
        <v>1910.8099999999995</v>
      </c>
      <c r="CG9" s="123">
        <v>2697.67</v>
      </c>
      <c r="CH9" s="123">
        <v>2235.0100000000066</v>
      </c>
      <c r="CI9" s="123">
        <v>86320.26</v>
      </c>
      <c r="CJ9" s="123">
        <v>101278.33</v>
      </c>
      <c r="CK9" s="123">
        <v>38346.869999999995</v>
      </c>
      <c r="CL9" s="123">
        <v>29582.940000000002</v>
      </c>
      <c r="CM9" s="123">
        <v>3877.09</v>
      </c>
      <c r="CN9" s="123">
        <v>18894.3</v>
      </c>
      <c r="CO9" s="123">
        <v>70309.84</v>
      </c>
      <c r="CP9" s="123">
        <v>-4778.4500000000007</v>
      </c>
      <c r="CQ9" s="128">
        <v>-834.01</v>
      </c>
      <c r="CS9" s="203">
        <f>SUM(C9:CQ9)</f>
        <v>2996173.8599999989</v>
      </c>
      <c r="CT9" s="151"/>
      <c r="CU9" s="214"/>
      <c r="CV9" s="251"/>
      <c r="CW9" s="154" t="s">
        <v>190</v>
      </c>
      <c r="CZ9" s="120"/>
    </row>
    <row r="10" spans="1:104" s="112" customFormat="1" ht="60.75" customHeight="1" x14ac:dyDescent="0.25">
      <c r="A10" s="252"/>
      <c r="B10" s="137" t="s">
        <v>191</v>
      </c>
      <c r="C10" s="125">
        <f>C9/C5</f>
        <v>5.0212513831015262E-3</v>
      </c>
      <c r="D10" s="125">
        <f t="shared" ref="D10:BO10" si="2">D9/D5</f>
        <v>6.6373221575676466E-3</v>
      </c>
      <c r="E10" s="125">
        <f t="shared" si="2"/>
        <v>5.3184575604870409E-3</v>
      </c>
      <c r="F10" s="125">
        <f t="shared" si="2"/>
        <v>4.7670372000767373E-3</v>
      </c>
      <c r="G10" s="125">
        <f t="shared" si="2"/>
        <v>1.9569069430840368E-2</v>
      </c>
      <c r="H10" s="125">
        <f t="shared" si="2"/>
        <v>-6.9945707919448331E-5</v>
      </c>
      <c r="I10" s="125">
        <f t="shared" si="2"/>
        <v>1.0833790364227132E-4</v>
      </c>
      <c r="J10" s="125">
        <f t="shared" si="2"/>
        <v>9.1255746761900638E-4</v>
      </c>
      <c r="K10" s="125">
        <f t="shared" si="2"/>
        <v>1.7610962893122577E-2</v>
      </c>
      <c r="L10" s="125">
        <f t="shared" si="2"/>
        <v>6.5577686701745485E-4</v>
      </c>
      <c r="M10" s="125">
        <f t="shared" si="2"/>
        <v>6.2373226563711189E-3</v>
      </c>
      <c r="N10" s="125">
        <f t="shared" si="2"/>
        <v>1.9825294526451903E-4</v>
      </c>
      <c r="O10" s="125">
        <f t="shared" si="2"/>
        <v>0</v>
      </c>
      <c r="P10" s="125">
        <f t="shared" si="2"/>
        <v>9.1153825577174529E-4</v>
      </c>
      <c r="Q10" s="125">
        <f t="shared" si="2"/>
        <v>-1.7227680220608986E-3</v>
      </c>
      <c r="R10" s="125">
        <f t="shared" si="2"/>
        <v>2.6194198718286366E-3</v>
      </c>
      <c r="S10" s="125">
        <f t="shared" si="2"/>
        <v>6.2432759597853089E-3</v>
      </c>
      <c r="T10" s="125">
        <f t="shared" si="2"/>
        <v>5.9712273459095778E-3</v>
      </c>
      <c r="U10" s="125">
        <f t="shared" si="2"/>
        <v>-1.1996478730438972E-4</v>
      </c>
      <c r="V10" s="125">
        <f t="shared" si="2"/>
        <v>2.7362739136123951E-4</v>
      </c>
      <c r="W10" s="125">
        <f t="shared" si="2"/>
        <v>1.4735742495896851E-3</v>
      </c>
      <c r="X10" s="125">
        <f t="shared" si="2"/>
        <v>0</v>
      </c>
      <c r="Y10" s="125">
        <f t="shared" si="2"/>
        <v>1.1020907446176977E-2</v>
      </c>
      <c r="Z10" s="125">
        <f t="shared" si="2"/>
        <v>1.004707279899138E-3</v>
      </c>
      <c r="AA10" s="125">
        <f t="shared" si="2"/>
        <v>1.8388632274060875E-3</v>
      </c>
      <c r="AB10" s="125">
        <f t="shared" si="2"/>
        <v>6.7628384372148036E-3</v>
      </c>
      <c r="AC10" s="125">
        <f t="shared" si="2"/>
        <v>1.2608287205794171E-2</v>
      </c>
      <c r="AD10" s="125">
        <f t="shared" si="2"/>
        <v>0</v>
      </c>
      <c r="AE10" s="125">
        <f t="shared" si="2"/>
        <v>1.7143592064082966E-3</v>
      </c>
      <c r="AF10" s="125">
        <f t="shared" si="2"/>
        <v>-3.8133955798063533E-3</v>
      </c>
      <c r="AG10" s="125">
        <f t="shared" si="2"/>
        <v>3.0214798940566535E-3</v>
      </c>
      <c r="AH10" s="125">
        <f t="shared" si="2"/>
        <v>-5.2037219212263894E-4</v>
      </c>
      <c r="AI10" s="125">
        <f t="shared" si="2"/>
        <v>1.7543266654570306E-2</v>
      </c>
      <c r="AJ10" s="125">
        <f t="shared" si="2"/>
        <v>9.3899746947327251E-3</v>
      </c>
      <c r="AK10" s="125">
        <f t="shared" si="2"/>
        <v>9.4889585379503061E-4</v>
      </c>
      <c r="AL10" s="125">
        <f t="shared" si="2"/>
        <v>9.3208780377481548E-3</v>
      </c>
      <c r="AM10" s="125">
        <f t="shared" si="2"/>
        <v>2.2159776137214038E-4</v>
      </c>
      <c r="AN10" s="125">
        <f t="shared" si="2"/>
        <v>3.6774698345586536E-3</v>
      </c>
      <c r="AO10" s="125">
        <f t="shared" si="2"/>
        <v>2.8232409406410363E-3</v>
      </c>
      <c r="AP10" s="125">
        <f t="shared" si="2"/>
        <v>5.0634876873495837E-3</v>
      </c>
      <c r="AQ10" s="125">
        <f t="shared" si="2"/>
        <v>3.5622695763267856E-3</v>
      </c>
      <c r="AR10" s="125">
        <f t="shared" si="2"/>
        <v>1.6960366618698859E-3</v>
      </c>
      <c r="AS10" s="125">
        <f t="shared" si="2"/>
        <v>5.6999382726370829E-3</v>
      </c>
      <c r="AT10" s="125">
        <f t="shared" si="2"/>
        <v>2.7731095023121109E-3</v>
      </c>
      <c r="AU10" s="125">
        <f t="shared" si="2"/>
        <v>1.786438902875942E-3</v>
      </c>
      <c r="AV10" s="125">
        <f t="shared" si="2"/>
        <v>-6.2024753983407543E-4</v>
      </c>
      <c r="AW10" s="125">
        <f t="shared" si="2"/>
        <v>2.2056606353992874E-3</v>
      </c>
      <c r="AX10" s="125">
        <f t="shared" si="2"/>
        <v>1.6361732477070855E-4</v>
      </c>
      <c r="AY10" s="125">
        <f t="shared" si="2"/>
        <v>1.1820203634937531E-2</v>
      </c>
      <c r="AZ10" s="125">
        <f t="shared" si="2"/>
        <v>3.3999841760668052E-3</v>
      </c>
      <c r="BA10" s="125">
        <f t="shared" si="2"/>
        <v>3.6542117805857846E-4</v>
      </c>
      <c r="BB10" s="125">
        <f t="shared" si="2"/>
        <v>7.8630278813383546E-3</v>
      </c>
      <c r="BC10" s="125"/>
      <c r="BD10" s="125">
        <f t="shared" si="2"/>
        <v>3.7409055928930416E-3</v>
      </c>
      <c r="BE10" s="125">
        <f t="shared" si="2"/>
        <v>1.5176706065484573E-2</v>
      </c>
      <c r="BF10" s="125">
        <f t="shared" si="2"/>
        <v>1.4078564997876642E-3</v>
      </c>
      <c r="BG10" s="125">
        <f t="shared" si="2"/>
        <v>0</v>
      </c>
      <c r="BH10" s="125">
        <f t="shared" si="2"/>
        <v>4.9409092817061986E-3</v>
      </c>
      <c r="BI10" s="125">
        <f t="shared" si="2"/>
        <v>1.8337145036351251E-3</v>
      </c>
      <c r="BJ10" s="125">
        <f t="shared" si="2"/>
        <v>8.5695685185009369E-4</v>
      </c>
      <c r="BK10" s="125">
        <f t="shared" si="2"/>
        <v>2.3828987420865087E-4</v>
      </c>
      <c r="BL10" s="125">
        <f t="shared" si="2"/>
        <v>8.2918542051137146E-4</v>
      </c>
      <c r="BM10" s="125">
        <f t="shared" si="2"/>
        <v>1.8123595618582813E-2</v>
      </c>
      <c r="BN10" s="125">
        <f t="shared" si="2"/>
        <v>7.9839551142128103E-3</v>
      </c>
      <c r="BO10" s="125">
        <f t="shared" si="2"/>
        <v>2.2633516676303115E-3</v>
      </c>
      <c r="BP10" s="125">
        <f t="shared" ref="BP10:CQ10" si="3">BP9/BP5</f>
        <v>9.7413812882249156E-4</v>
      </c>
      <c r="BQ10" s="125">
        <f t="shared" si="3"/>
        <v>2.6033045474299094E-3</v>
      </c>
      <c r="BR10" s="125">
        <f t="shared" si="3"/>
        <v>5.4019546956418273E-5</v>
      </c>
      <c r="BS10" s="125">
        <f t="shared" si="3"/>
        <v>2.6437527805395862E-3</v>
      </c>
      <c r="BT10" s="125">
        <f t="shared" si="3"/>
        <v>3.8811304227210149E-3</v>
      </c>
      <c r="BU10" s="125">
        <f t="shared" si="3"/>
        <v>0</v>
      </c>
      <c r="BV10" s="125">
        <f t="shared" si="3"/>
        <v>0</v>
      </c>
      <c r="BW10" s="125">
        <f t="shared" si="3"/>
        <v>2.7983147355969845E-3</v>
      </c>
      <c r="BX10" s="125">
        <f t="shared" si="3"/>
        <v>8.4486877369402088E-4</v>
      </c>
      <c r="BY10" s="125">
        <f t="shared" si="3"/>
        <v>9.4541278390220598E-3</v>
      </c>
      <c r="BZ10" s="125">
        <f t="shared" si="3"/>
        <v>1.06286188894934E-2</v>
      </c>
      <c r="CA10" s="125">
        <f t="shared" si="3"/>
        <v>-4.6831111430925679E-4</v>
      </c>
      <c r="CB10" s="125">
        <f t="shared" si="3"/>
        <v>6.5286805443091319E-3</v>
      </c>
      <c r="CC10" s="125">
        <f t="shared" si="3"/>
        <v>1.2997997179074005E-3</v>
      </c>
      <c r="CD10" s="125">
        <f t="shared" si="3"/>
        <v>-1.5454343980250678E-3</v>
      </c>
      <c r="CE10" s="125">
        <f t="shared" si="3"/>
        <v>3.2551601602361895E-5</v>
      </c>
      <c r="CF10" s="125">
        <f t="shared" si="3"/>
        <v>7.4014698332670404E-4</v>
      </c>
      <c r="CG10" s="125">
        <f t="shared" si="3"/>
        <v>5.1210834485623151E-3</v>
      </c>
      <c r="CH10" s="125">
        <f t="shared" si="3"/>
        <v>2.1796762568355269E-4</v>
      </c>
      <c r="CI10" s="125">
        <f t="shared" si="3"/>
        <v>1.3328458496232468E-2</v>
      </c>
      <c r="CJ10" s="125">
        <f t="shared" si="3"/>
        <v>8.7406174380071141E-3</v>
      </c>
      <c r="CK10" s="125">
        <f t="shared" si="3"/>
        <v>8.630377630568703E-3</v>
      </c>
      <c r="CL10" s="125">
        <f t="shared" si="3"/>
        <v>5.947604986011038E-3</v>
      </c>
      <c r="CM10" s="125">
        <f t="shared" si="3"/>
        <v>4.216836236576358E-4</v>
      </c>
      <c r="CN10" s="125">
        <f t="shared" si="3"/>
        <v>2.9522929042068258E-3</v>
      </c>
      <c r="CO10" s="125">
        <f t="shared" si="3"/>
        <v>1.5208297368292347E-2</v>
      </c>
      <c r="CP10" s="125">
        <f t="shared" si="3"/>
        <v>-1.6473589420916647E-3</v>
      </c>
      <c r="CQ10" s="130">
        <f t="shared" si="3"/>
        <v>-5.8186494254756059E-4</v>
      </c>
      <c r="CS10" s="145">
        <f>CS9/CS5</f>
        <v>6.2715776799116118E-3</v>
      </c>
      <c r="CT10" s="151"/>
      <c r="CU10" s="214"/>
      <c r="CV10" s="252"/>
      <c r="CW10" s="154" t="s">
        <v>191</v>
      </c>
      <c r="CZ10" s="120"/>
    </row>
    <row r="11" spans="1:104" s="114" customFormat="1" ht="30" x14ac:dyDescent="0.25">
      <c r="A11" s="253">
        <v>2011</v>
      </c>
      <c r="B11" s="139" t="s">
        <v>170</v>
      </c>
      <c r="C11" s="124">
        <v>461959.84</v>
      </c>
      <c r="D11" s="124">
        <v>184955.64</v>
      </c>
      <c r="E11" s="124">
        <v>111269.20999999999</v>
      </c>
      <c r="F11" s="124">
        <v>22675.39</v>
      </c>
      <c r="G11" s="124">
        <v>3172745.2</v>
      </c>
      <c r="H11" s="124">
        <v>41844.39</v>
      </c>
      <c r="I11" s="124">
        <v>65107.759999999995</v>
      </c>
      <c r="J11" s="124">
        <v>10918.99</v>
      </c>
      <c r="K11" s="124">
        <v>133687.01999999999</v>
      </c>
      <c r="L11" s="124">
        <v>50450.44</v>
      </c>
      <c r="M11" s="124">
        <v>334078.06999999995</v>
      </c>
      <c r="N11" s="124">
        <v>21085.05</v>
      </c>
      <c r="O11" s="124">
        <v>23654.74</v>
      </c>
      <c r="P11" s="124">
        <v>72250.870000000286</v>
      </c>
      <c r="Q11" s="124">
        <v>77808.63</v>
      </c>
      <c r="R11" s="124">
        <v>171994.89</v>
      </c>
      <c r="S11" s="124">
        <v>61325.1</v>
      </c>
      <c r="T11" s="124">
        <v>113885.73</v>
      </c>
      <c r="U11" s="124">
        <v>142971.6199999993</v>
      </c>
      <c r="V11" s="124">
        <v>33778.76</v>
      </c>
      <c r="W11" s="124">
        <v>70685.919999999998</v>
      </c>
      <c r="X11" s="124">
        <v>84142.78</v>
      </c>
      <c r="Y11" s="124">
        <v>265772.36</v>
      </c>
      <c r="Z11" s="124">
        <v>41120.07</v>
      </c>
      <c r="AA11" s="124">
        <v>187651.08000000005</v>
      </c>
      <c r="AB11" s="124">
        <v>340652.07999999996</v>
      </c>
      <c r="AC11" s="124">
        <v>69202.42</v>
      </c>
      <c r="AD11" s="124">
        <v>17065.149999999998</v>
      </c>
      <c r="AE11" s="124">
        <v>86408.800000001647</v>
      </c>
      <c r="AF11" s="124">
        <v>98698.22</v>
      </c>
      <c r="AG11" s="124">
        <v>241889.11000000002</v>
      </c>
      <c r="AH11" s="124">
        <v>39239.94</v>
      </c>
      <c r="AI11" s="124">
        <v>245762.66999999998</v>
      </c>
      <c r="AJ11" s="124">
        <v>130406.35</v>
      </c>
      <c r="AK11" s="124">
        <v>123686.17000000126</v>
      </c>
      <c r="AL11" s="124">
        <v>245107.58000000002</v>
      </c>
      <c r="AM11" s="124">
        <v>18666.080000000002</v>
      </c>
      <c r="AN11" s="124">
        <v>185385.96999999997</v>
      </c>
      <c r="AO11" s="124">
        <v>18590.22</v>
      </c>
      <c r="AP11" s="124">
        <v>101407.56</v>
      </c>
      <c r="AQ11" s="124">
        <v>18745.23</v>
      </c>
      <c r="AR11" s="124">
        <v>70497.709999999992</v>
      </c>
      <c r="AS11" s="124">
        <v>99993.61</v>
      </c>
      <c r="AT11" s="124">
        <v>21207.659999999996</v>
      </c>
      <c r="AU11" s="124">
        <v>24326.860000000299</v>
      </c>
      <c r="AV11" s="124">
        <v>127839.32</v>
      </c>
      <c r="AW11" s="124">
        <v>311541.92</v>
      </c>
      <c r="AX11" s="124">
        <v>137843.06</v>
      </c>
      <c r="AY11" s="124">
        <v>957293.04</v>
      </c>
      <c r="AZ11" s="124">
        <v>98783.92</v>
      </c>
      <c r="BA11" s="124">
        <v>113195.51</v>
      </c>
      <c r="BB11" s="124">
        <v>67354.179999999847</v>
      </c>
      <c r="BC11" s="124"/>
      <c r="BD11" s="124">
        <v>180207.61000000071</v>
      </c>
      <c r="BE11" s="124">
        <v>48570.150000000322</v>
      </c>
      <c r="BF11" s="124">
        <v>11094.079999999998</v>
      </c>
      <c r="BG11" s="124">
        <v>15047.450000000186</v>
      </c>
      <c r="BH11" s="124">
        <v>75082.110000000015</v>
      </c>
      <c r="BI11" s="124">
        <v>91199.18</v>
      </c>
      <c r="BJ11" s="124">
        <v>122203.54000000004</v>
      </c>
      <c r="BK11" s="124">
        <v>75431.22</v>
      </c>
      <c r="BL11" s="124">
        <v>192653.67000000016</v>
      </c>
      <c r="BM11" s="124"/>
      <c r="BN11" s="124">
        <v>219935.22000000003</v>
      </c>
      <c r="BO11" s="124">
        <v>1219701.25</v>
      </c>
      <c r="BP11" s="124">
        <v>164757.93</v>
      </c>
      <c r="BQ11" s="124"/>
      <c r="BR11" s="124">
        <v>137749.69</v>
      </c>
      <c r="BS11" s="124">
        <v>140894.1600000005</v>
      </c>
      <c r="BT11" s="124">
        <v>159607.82</v>
      </c>
      <c r="BU11" s="124">
        <v>12390.36</v>
      </c>
      <c r="BV11" s="124">
        <v>46369.270000000004</v>
      </c>
      <c r="BW11" s="124">
        <v>38646.1</v>
      </c>
      <c r="BX11" s="124">
        <v>65593.45</v>
      </c>
      <c r="BY11" s="124">
        <v>284180.64</v>
      </c>
      <c r="BZ11" s="124">
        <v>97998</v>
      </c>
      <c r="CA11" s="124">
        <v>62961.119999999697</v>
      </c>
      <c r="CB11" s="124">
        <v>64168.17</v>
      </c>
      <c r="CC11" s="124">
        <v>87117.729999999981</v>
      </c>
      <c r="CD11" s="124">
        <v>63414.91</v>
      </c>
      <c r="CE11" s="124">
        <v>11442.960000000428</v>
      </c>
      <c r="CF11" s="124">
        <v>71464.410000000149</v>
      </c>
      <c r="CG11" s="124">
        <v>18206.53</v>
      </c>
      <c r="CH11" s="124">
        <v>179695.52</v>
      </c>
      <c r="CI11" s="124">
        <v>300538.70999999996</v>
      </c>
      <c r="CJ11" s="124">
        <v>539391.48</v>
      </c>
      <c r="CK11" s="124">
        <v>119767.48</v>
      </c>
      <c r="CL11" s="124">
        <v>92983.06000000026</v>
      </c>
      <c r="CM11" s="124">
        <v>260099.45</v>
      </c>
      <c r="CN11" s="124">
        <v>64711.070000000007</v>
      </c>
      <c r="CO11" s="124">
        <v>184419.82</v>
      </c>
      <c r="CP11" s="124">
        <v>66703.149999999994</v>
      </c>
      <c r="CQ11" s="129">
        <v>11893.219999999972</v>
      </c>
      <c r="CR11" s="113"/>
      <c r="CS11" s="144">
        <f t="shared" ref="CS11:CS13" si="4">SUM(C11:CQ11)</f>
        <v>15566901.580000008</v>
      </c>
      <c r="CT11" s="134">
        <f>$CS11/$CS4-1</f>
        <v>1.4124167320750169E-2</v>
      </c>
      <c r="CU11" s="140">
        <f>$CS11/$CS$4-1</f>
        <v>1.4124167320750169E-2</v>
      </c>
      <c r="CV11" s="253">
        <v>2011</v>
      </c>
      <c r="CW11" s="156" t="s">
        <v>170</v>
      </c>
      <c r="CY11" s="223">
        <f>CS11+2174603.36</f>
        <v>17741504.940000009</v>
      </c>
      <c r="CZ11" s="226">
        <f>CY11/CS12</f>
        <v>3.4255358821770755E-2</v>
      </c>
    </row>
    <row r="12" spans="1:104" s="114" customFormat="1" x14ac:dyDescent="0.25">
      <c r="A12" s="254"/>
      <c r="B12" s="138" t="s">
        <v>172</v>
      </c>
      <c r="C12" s="124">
        <v>19645941.950000007</v>
      </c>
      <c r="D12" s="124">
        <v>7307258.7300000004</v>
      </c>
      <c r="E12" s="124">
        <v>3917345.59</v>
      </c>
      <c r="F12" s="124">
        <v>2170914.7700000005</v>
      </c>
      <c r="G12" s="124">
        <v>62121103.379999995</v>
      </c>
      <c r="H12" s="124">
        <v>4611046.24</v>
      </c>
      <c r="I12" s="124">
        <v>6199390.2500000009</v>
      </c>
      <c r="J12" s="124">
        <v>4258123.6900000004</v>
      </c>
      <c r="K12" s="124">
        <v>2473584.6000000006</v>
      </c>
      <c r="L12" s="124">
        <v>3426436.2100000009</v>
      </c>
      <c r="M12" s="124">
        <v>8892311.6699999999</v>
      </c>
      <c r="N12" s="124">
        <v>3368211.0899999994</v>
      </c>
      <c r="O12" s="124">
        <v>1613675.3499999996</v>
      </c>
      <c r="P12" s="124">
        <v>3781991.4</v>
      </c>
      <c r="Q12" s="124">
        <v>3501718.6399999992</v>
      </c>
      <c r="R12" s="124">
        <v>1619460.17</v>
      </c>
      <c r="S12" s="124">
        <v>7323182.7999999998</v>
      </c>
      <c r="T12" s="124">
        <v>7341821.7599999998</v>
      </c>
      <c r="U12" s="124">
        <v>4929200.2699999996</v>
      </c>
      <c r="V12" s="124">
        <v>4089017.6100000003</v>
      </c>
      <c r="W12" s="124">
        <v>2538829.7000000002</v>
      </c>
      <c r="X12" s="124">
        <v>1435787.3900000001</v>
      </c>
      <c r="Y12" s="124">
        <v>11034717.25</v>
      </c>
      <c r="Z12" s="124">
        <v>2666546.2399999998</v>
      </c>
      <c r="AA12" s="124">
        <v>7987816.4000000013</v>
      </c>
      <c r="AB12" s="124">
        <v>6885091.7600000007</v>
      </c>
      <c r="AC12" s="124">
        <v>2643417.69</v>
      </c>
      <c r="AD12" s="124">
        <v>1495135.94</v>
      </c>
      <c r="AE12" s="124">
        <v>11802154.880000003</v>
      </c>
      <c r="AF12" s="124">
        <v>2034031.0299999998</v>
      </c>
      <c r="AG12" s="124">
        <v>7823557.5499999998</v>
      </c>
      <c r="AH12" s="124">
        <v>1841639.0599999998</v>
      </c>
      <c r="AI12" s="124">
        <v>6887941.0299999984</v>
      </c>
      <c r="AJ12" s="124">
        <v>2820530.25</v>
      </c>
      <c r="AK12" s="124">
        <v>7237588.6900000004</v>
      </c>
      <c r="AL12" s="124">
        <v>10771927.710000005</v>
      </c>
      <c r="AM12" s="124">
        <v>1474360</v>
      </c>
      <c r="AN12" s="124">
        <v>5621184.2600000007</v>
      </c>
      <c r="AO12" s="124">
        <v>920450.08</v>
      </c>
      <c r="AP12" s="124">
        <v>4497732.8500000024</v>
      </c>
      <c r="AQ12" s="124">
        <v>1384903.8399999994</v>
      </c>
      <c r="AR12" s="124">
        <v>1371302.2199999997</v>
      </c>
      <c r="AS12" s="124">
        <v>4426625.95</v>
      </c>
      <c r="AT12" s="124">
        <v>1701954.4499999997</v>
      </c>
      <c r="AU12" s="124">
        <v>2826793.6400000011</v>
      </c>
      <c r="AV12" s="124">
        <v>3627938.9899999988</v>
      </c>
      <c r="AW12" s="124">
        <v>7203441.5199999986</v>
      </c>
      <c r="AX12" s="124">
        <v>4936743.0600000005</v>
      </c>
      <c r="AY12" s="124">
        <v>12130682.389999997</v>
      </c>
      <c r="AZ12" s="124">
        <v>1622113.5899999999</v>
      </c>
      <c r="BA12" s="124">
        <v>6550334.7300000004</v>
      </c>
      <c r="BB12" s="124">
        <v>4219252.87</v>
      </c>
      <c r="BC12" s="124"/>
      <c r="BD12" s="124">
        <v>4121348.1799999997</v>
      </c>
      <c r="BE12" s="124">
        <v>2330118.5900000003</v>
      </c>
      <c r="BF12" s="124">
        <v>4682098.0299999993</v>
      </c>
      <c r="BG12" s="124">
        <v>2744366.33</v>
      </c>
      <c r="BH12" s="124">
        <v>2886633.96</v>
      </c>
      <c r="BI12" s="124">
        <v>6539287.2899999982</v>
      </c>
      <c r="BJ12" s="124">
        <v>3163766.54</v>
      </c>
      <c r="BK12" s="124">
        <v>1702480.0499999998</v>
      </c>
      <c r="BL12" s="124">
        <v>5231752.5399999982</v>
      </c>
      <c r="BM12" s="124"/>
      <c r="BN12" s="124">
        <v>5598160.1399999997</v>
      </c>
      <c r="BO12" s="124">
        <v>28786001.139999997</v>
      </c>
      <c r="BP12" s="124">
        <v>17068423.5</v>
      </c>
      <c r="BQ12" s="124"/>
      <c r="BR12" s="124">
        <v>4735475.7899999991</v>
      </c>
      <c r="BS12" s="124">
        <v>6758507.7400000012</v>
      </c>
      <c r="BT12" s="124">
        <v>4951879.6399999997</v>
      </c>
      <c r="BU12" s="124">
        <v>2018359.5199999998</v>
      </c>
      <c r="BV12" s="124">
        <v>2313866.2399999993</v>
      </c>
      <c r="BW12" s="124">
        <v>1258553.7</v>
      </c>
      <c r="BX12" s="124">
        <v>3836086.5899999994</v>
      </c>
      <c r="BY12" s="124">
        <v>1928530.9700000002</v>
      </c>
      <c r="BZ12" s="124">
        <v>3393692.4599999995</v>
      </c>
      <c r="CA12" s="124">
        <v>2307990.7400000007</v>
      </c>
      <c r="CB12" s="124">
        <v>5286003.7899999982</v>
      </c>
      <c r="CC12" s="124">
        <v>3593652.6699999995</v>
      </c>
      <c r="CD12" s="124">
        <v>2705055.12</v>
      </c>
      <c r="CE12" s="124">
        <v>2563655.2399999998</v>
      </c>
      <c r="CF12" s="124">
        <v>2846234.0100000002</v>
      </c>
      <c r="CG12" s="124">
        <v>590363.08000000007</v>
      </c>
      <c r="CH12" s="124">
        <v>10813163.809999999</v>
      </c>
      <c r="CI12" s="124">
        <v>6462718.8399999989</v>
      </c>
      <c r="CJ12" s="124">
        <v>12521338.32</v>
      </c>
      <c r="CK12" s="124">
        <v>4703123.78</v>
      </c>
      <c r="CL12" s="124">
        <v>5401547.0700000012</v>
      </c>
      <c r="CM12" s="124">
        <v>10098976.460000005</v>
      </c>
      <c r="CN12" s="124">
        <v>7021603.9900000002</v>
      </c>
      <c r="CO12" s="124">
        <v>5092478.7899999991</v>
      </c>
      <c r="CP12" s="124">
        <v>3344719.2799999993</v>
      </c>
      <c r="CQ12" s="129">
        <v>1502832.49</v>
      </c>
      <c r="CR12" s="113"/>
      <c r="CS12" s="144">
        <f t="shared" si="4"/>
        <v>517919109.59999985</v>
      </c>
      <c r="CT12" s="134">
        <f>$CS12/$CS5-1</f>
        <v>8.4105956310244201E-2</v>
      </c>
      <c r="CU12" s="140">
        <f>$CS12/$CS$5-1</f>
        <v>8.4105956310244201E-2</v>
      </c>
      <c r="CV12" s="254"/>
      <c r="CW12" s="155" t="s">
        <v>172</v>
      </c>
      <c r="CZ12" s="226"/>
    </row>
    <row r="13" spans="1:104" s="117" customFormat="1" ht="40.5" customHeight="1" x14ac:dyDescent="0.25">
      <c r="A13" s="254"/>
      <c r="B13" s="138" t="s">
        <v>173</v>
      </c>
      <c r="C13" s="124">
        <v>461959.84</v>
      </c>
      <c r="D13" s="124">
        <v>131274.04</v>
      </c>
      <c r="E13" s="124">
        <v>33444.01</v>
      </c>
      <c r="F13" s="124">
        <v>15445.09</v>
      </c>
      <c r="G13" s="124">
        <v>1204021.81</v>
      </c>
      <c r="H13" s="124">
        <v>11027.12</v>
      </c>
      <c r="I13" s="124">
        <v>0</v>
      </c>
      <c r="J13" s="124">
        <v>5649.75</v>
      </c>
      <c r="K13" s="124">
        <v>101851.83</v>
      </c>
      <c r="L13" s="124">
        <v>5598.79</v>
      </c>
      <c r="M13" s="124">
        <v>201144.3</v>
      </c>
      <c r="N13" s="124">
        <v>0</v>
      </c>
      <c r="O13" s="124">
        <v>18634.990000000002</v>
      </c>
      <c r="P13" s="124">
        <v>42795.57</v>
      </c>
      <c r="Q13" s="124">
        <v>23227.43</v>
      </c>
      <c r="R13" s="124">
        <v>0</v>
      </c>
      <c r="S13" s="124">
        <v>10027.18</v>
      </c>
      <c r="T13" s="124">
        <v>11490.73</v>
      </c>
      <c r="U13" s="124">
        <v>64598.63</v>
      </c>
      <c r="V13" s="124">
        <v>3764.27</v>
      </c>
      <c r="W13" s="124">
        <v>36160.92</v>
      </c>
      <c r="X13" s="124">
        <v>48379.77</v>
      </c>
      <c r="Y13" s="124">
        <v>60994.18</v>
      </c>
      <c r="Z13" s="124">
        <v>6255.4</v>
      </c>
      <c r="AA13" s="124">
        <v>11223.92</v>
      </c>
      <c r="AB13" s="124">
        <v>251646.52</v>
      </c>
      <c r="AC13" s="124">
        <v>20046.77</v>
      </c>
      <c r="AD13" s="124">
        <v>10.029999999999999</v>
      </c>
      <c r="AE13" s="124">
        <v>24101.79</v>
      </c>
      <c r="AF13" s="124">
        <v>56494.11</v>
      </c>
      <c r="AG13" s="124">
        <v>171635.83000000002</v>
      </c>
      <c r="AH13" s="124">
        <v>0</v>
      </c>
      <c r="AI13" s="124">
        <v>129140.49</v>
      </c>
      <c r="AJ13" s="124">
        <v>35862.43</v>
      </c>
      <c r="AK13" s="124">
        <v>69872.81</v>
      </c>
      <c r="AL13" s="124">
        <v>210874.51</v>
      </c>
      <c r="AM13" s="124">
        <v>5367.4</v>
      </c>
      <c r="AN13" s="124">
        <v>113674.43</v>
      </c>
      <c r="AO13" s="124">
        <v>9652.23</v>
      </c>
      <c r="AP13" s="124">
        <v>68994.12</v>
      </c>
      <c r="AQ13" s="124">
        <v>5813.17</v>
      </c>
      <c r="AR13" s="124">
        <v>51979.5</v>
      </c>
      <c r="AS13" s="124">
        <v>67856.67</v>
      </c>
      <c r="AT13" s="124">
        <v>10534.73</v>
      </c>
      <c r="AU13" s="124">
        <v>1170.29</v>
      </c>
      <c r="AV13" s="124">
        <v>48858.15</v>
      </c>
      <c r="AW13" s="124">
        <v>162063.4</v>
      </c>
      <c r="AX13" s="124">
        <v>56118.27</v>
      </c>
      <c r="AY13" s="124">
        <v>462482.82</v>
      </c>
      <c r="AZ13" s="124">
        <v>47116.78</v>
      </c>
      <c r="BA13" s="124">
        <v>26223</v>
      </c>
      <c r="BB13" s="124">
        <v>45026.840000000004</v>
      </c>
      <c r="BC13" s="124"/>
      <c r="BD13" s="124">
        <v>97438.1</v>
      </c>
      <c r="BE13" s="124">
        <v>35148.310000000005</v>
      </c>
      <c r="BF13" s="124">
        <v>1754.8</v>
      </c>
      <c r="BG13" s="124">
        <v>0</v>
      </c>
      <c r="BH13" s="124">
        <v>0</v>
      </c>
      <c r="BI13" s="124">
        <v>-305.20999999999998</v>
      </c>
      <c r="BJ13" s="124">
        <v>0</v>
      </c>
      <c r="BK13" s="124">
        <v>55758.98</v>
      </c>
      <c r="BL13" s="124">
        <v>102539.01</v>
      </c>
      <c r="BM13" s="124"/>
      <c r="BN13" s="124">
        <v>147419.36000000002</v>
      </c>
      <c r="BO13" s="124">
        <v>447153.3</v>
      </c>
      <c r="BP13" s="124">
        <v>89579.13</v>
      </c>
      <c r="BQ13" s="124"/>
      <c r="BR13" s="124">
        <v>3431.1899999999987</v>
      </c>
      <c r="BS13" s="124">
        <v>106426.34999999999</v>
      </c>
      <c r="BT13" s="124">
        <v>134584.22</v>
      </c>
      <c r="BU13" s="124">
        <v>10278.17</v>
      </c>
      <c r="BV13" s="124">
        <v>0</v>
      </c>
      <c r="BW13" s="124">
        <v>31088.98</v>
      </c>
      <c r="BX13" s="124">
        <v>5513.38</v>
      </c>
      <c r="BY13" s="124">
        <v>196210</v>
      </c>
      <c r="BZ13" s="124">
        <v>58639.62</v>
      </c>
      <c r="CA13" s="124">
        <v>40760.939999999995</v>
      </c>
      <c r="CB13" s="124">
        <v>35944.229999999996</v>
      </c>
      <c r="CC13" s="124">
        <v>2685.5</v>
      </c>
      <c r="CD13" s="124">
        <v>24191.279999999999</v>
      </c>
      <c r="CE13" s="124">
        <v>0</v>
      </c>
      <c r="CF13" s="124">
        <v>55903.500000000007</v>
      </c>
      <c r="CG13" s="124">
        <v>0</v>
      </c>
      <c r="CH13" s="124">
        <v>-27835.19</v>
      </c>
      <c r="CI13" s="124">
        <v>249930.02</v>
      </c>
      <c r="CJ13" s="124">
        <v>0</v>
      </c>
      <c r="CK13" s="124">
        <v>52649.84</v>
      </c>
      <c r="CL13" s="124">
        <v>2149.5300000000002</v>
      </c>
      <c r="CM13" s="124">
        <v>99292.21</v>
      </c>
      <c r="CN13" s="124">
        <v>28651.31</v>
      </c>
      <c r="CO13" s="124">
        <v>81046.53</v>
      </c>
      <c r="CP13" s="124">
        <v>52235.07</v>
      </c>
      <c r="CQ13" s="129">
        <v>0</v>
      </c>
      <c r="CR13" s="118"/>
      <c r="CS13" s="144">
        <f t="shared" si="4"/>
        <v>6881849.1200000001</v>
      </c>
      <c r="CT13" s="134">
        <f>$CS13/$CS6-1</f>
        <v>9.0108172307029388E-2</v>
      </c>
      <c r="CU13" s="140">
        <f>$CS13/$CS$6-1</f>
        <v>9.0108172307029388E-2</v>
      </c>
      <c r="CV13" s="254"/>
      <c r="CW13" s="155" t="s">
        <v>173</v>
      </c>
      <c r="CY13" s="222">
        <f>CS13+2174603.36</f>
        <v>9056452.4800000004</v>
      </c>
      <c r="CZ13" s="227">
        <f>CY13/CS12</f>
        <v>1.7486229629554498E-2</v>
      </c>
    </row>
    <row r="14" spans="1:104" s="117" customFormat="1" ht="33" customHeight="1" x14ac:dyDescent="0.25">
      <c r="A14" s="254"/>
      <c r="B14" s="137" t="s">
        <v>178</v>
      </c>
      <c r="C14" s="134">
        <f>C13/C12</f>
        <v>2.3514262699936353E-2</v>
      </c>
      <c r="D14" s="134">
        <f t="shared" ref="D14:BO14" si="5">D13/D12</f>
        <v>1.796488188669898E-2</v>
      </c>
      <c r="E14" s="134">
        <f t="shared" si="5"/>
        <v>8.5374162763107164E-3</v>
      </c>
      <c r="F14" s="134">
        <f t="shared" si="5"/>
        <v>7.1145538339121425E-3</v>
      </c>
      <c r="G14" s="134">
        <f t="shared" si="5"/>
        <v>1.9381848429750156E-2</v>
      </c>
      <c r="H14" s="134">
        <f t="shared" si="5"/>
        <v>2.3914572585158026E-3</v>
      </c>
      <c r="I14" s="134">
        <f t="shared" si="5"/>
        <v>0</v>
      </c>
      <c r="J14" s="134">
        <f t="shared" si="5"/>
        <v>1.3268167886405385E-3</v>
      </c>
      <c r="K14" s="134">
        <f t="shared" si="5"/>
        <v>4.1175802113257005E-2</v>
      </c>
      <c r="L14" s="134">
        <f t="shared" si="5"/>
        <v>1.633998025020871E-3</v>
      </c>
      <c r="M14" s="134">
        <f t="shared" si="5"/>
        <v>2.2620023618672824E-2</v>
      </c>
      <c r="N14" s="134">
        <f t="shared" si="5"/>
        <v>0</v>
      </c>
      <c r="O14" s="134">
        <f t="shared" si="5"/>
        <v>1.1548165496857844E-2</v>
      </c>
      <c r="P14" s="134">
        <f t="shared" si="5"/>
        <v>1.1315618010130854E-2</v>
      </c>
      <c r="Q14" s="134">
        <f t="shared" si="5"/>
        <v>6.6331514287509994E-3</v>
      </c>
      <c r="R14" s="134">
        <f t="shared" si="5"/>
        <v>0</v>
      </c>
      <c r="S14" s="134">
        <f t="shared" si="5"/>
        <v>1.3692379766895892E-3</v>
      </c>
      <c r="T14" s="134">
        <f t="shared" si="5"/>
        <v>1.5651060970458645E-3</v>
      </c>
      <c r="U14" s="134">
        <f t="shared" si="5"/>
        <v>1.310529628774852E-2</v>
      </c>
      <c r="V14" s="134">
        <f t="shared" si="5"/>
        <v>9.2058053034405974E-4</v>
      </c>
      <c r="W14" s="134">
        <f t="shared" si="5"/>
        <v>1.4243145178268553E-2</v>
      </c>
      <c r="X14" s="134">
        <f t="shared" si="5"/>
        <v>3.3695636510639636E-2</v>
      </c>
      <c r="Y14" s="134">
        <f t="shared" si="5"/>
        <v>5.5274800992295477E-3</v>
      </c>
      <c r="Z14" s="134">
        <f t="shared" si="5"/>
        <v>2.3458809399832499E-3</v>
      </c>
      <c r="AA14" s="134">
        <f t="shared" si="5"/>
        <v>1.4051299426461527E-3</v>
      </c>
      <c r="AB14" s="134">
        <f t="shared" si="5"/>
        <v>3.6549479479994609E-2</v>
      </c>
      <c r="AC14" s="134">
        <f t="shared" si="5"/>
        <v>7.5836558391193945E-3</v>
      </c>
      <c r="AD14" s="134">
        <f t="shared" si="5"/>
        <v>6.7084201052648092E-6</v>
      </c>
      <c r="AE14" s="134">
        <f t="shared" si="5"/>
        <v>2.0421516447681116E-3</v>
      </c>
      <c r="AF14" s="134">
        <f t="shared" si="5"/>
        <v>2.7774458288377244E-2</v>
      </c>
      <c r="AG14" s="134">
        <f t="shared" si="5"/>
        <v>2.1938335457122062E-2</v>
      </c>
      <c r="AH14" s="134">
        <f t="shared" si="5"/>
        <v>0</v>
      </c>
      <c r="AI14" s="134">
        <f t="shared" si="5"/>
        <v>1.8748779851270016E-2</v>
      </c>
      <c r="AJ14" s="134">
        <f t="shared" si="5"/>
        <v>1.2714782973875214E-2</v>
      </c>
      <c r="AK14" s="134">
        <f t="shared" si="5"/>
        <v>9.6541559617143689E-3</v>
      </c>
      <c r="AL14" s="134">
        <f t="shared" si="5"/>
        <v>1.9576302002494585E-2</v>
      </c>
      <c r="AM14" s="134">
        <f t="shared" si="5"/>
        <v>3.6404948587861852E-3</v>
      </c>
      <c r="AN14" s="134">
        <f t="shared" si="5"/>
        <v>2.0222505568604148E-2</v>
      </c>
      <c r="AO14" s="134">
        <f t="shared" si="5"/>
        <v>1.0486424206731558E-2</v>
      </c>
      <c r="AP14" s="134">
        <f t="shared" si="5"/>
        <v>1.5339755005680241E-2</v>
      </c>
      <c r="AQ14" s="134">
        <f t="shared" si="5"/>
        <v>4.1975260896092272E-3</v>
      </c>
      <c r="AR14" s="134">
        <f t="shared" si="5"/>
        <v>3.7905211004471362E-2</v>
      </c>
      <c r="AS14" s="134">
        <f t="shared" si="5"/>
        <v>1.5329208016774039E-2</v>
      </c>
      <c r="AT14" s="134">
        <f t="shared" si="5"/>
        <v>6.1897837512631445E-3</v>
      </c>
      <c r="AU14" s="134">
        <f t="shared" si="5"/>
        <v>4.1399909191814916E-4</v>
      </c>
      <c r="AV14" s="134">
        <f t="shared" si="5"/>
        <v>1.3467191740178634E-2</v>
      </c>
      <c r="AW14" s="134">
        <f t="shared" si="5"/>
        <v>2.249805173680372E-2</v>
      </c>
      <c r="AX14" s="134">
        <f t="shared" si="5"/>
        <v>1.1367468251426475E-2</v>
      </c>
      <c r="AY14" s="134">
        <f t="shared" si="5"/>
        <v>3.8125045659529476E-2</v>
      </c>
      <c r="AZ14" s="134">
        <f t="shared" si="5"/>
        <v>2.9046535514199102E-2</v>
      </c>
      <c r="BA14" s="134">
        <f t="shared" si="5"/>
        <v>4.0033068661210229E-3</v>
      </c>
      <c r="BB14" s="134">
        <f t="shared" si="5"/>
        <v>1.0671756679992494E-2</v>
      </c>
      <c r="BC14" s="134"/>
      <c r="BD14" s="134">
        <f t="shared" si="5"/>
        <v>2.3642287849603625E-2</v>
      </c>
      <c r="BE14" s="134">
        <f t="shared" si="5"/>
        <v>1.5084343840199138E-2</v>
      </c>
      <c r="BF14" s="134">
        <f t="shared" si="5"/>
        <v>3.7478924805852478E-4</v>
      </c>
      <c r="BG14" s="134">
        <f t="shared" si="5"/>
        <v>0</v>
      </c>
      <c r="BH14" s="134">
        <f t="shared" si="5"/>
        <v>0</v>
      </c>
      <c r="BI14" s="134">
        <f t="shared" si="5"/>
        <v>-4.6673282035908237E-5</v>
      </c>
      <c r="BJ14" s="134">
        <f t="shared" si="5"/>
        <v>0</v>
      </c>
      <c r="BK14" s="134">
        <f t="shared" si="5"/>
        <v>3.2751620202539238E-2</v>
      </c>
      <c r="BL14" s="134">
        <f t="shared" si="5"/>
        <v>1.9599361631886365E-2</v>
      </c>
      <c r="BM14" s="134"/>
      <c r="BN14" s="134">
        <f t="shared" si="5"/>
        <v>2.6333537503984303E-2</v>
      </c>
      <c r="BO14" s="134">
        <f t="shared" si="5"/>
        <v>1.5533706742568414E-2</v>
      </c>
      <c r="BP14" s="134">
        <f t="shared" ref="BP14:CS14" si="6">BP13/BP12</f>
        <v>5.2482368978013704E-3</v>
      </c>
      <c r="BQ14" s="134"/>
      <c r="BR14" s="134">
        <f t="shared" si="6"/>
        <v>7.2457133182809476E-4</v>
      </c>
      <c r="BS14" s="134">
        <f t="shared" si="6"/>
        <v>1.5747019030564871E-2</v>
      </c>
      <c r="BT14" s="134">
        <f t="shared" si="6"/>
        <v>2.717841098415712E-2</v>
      </c>
      <c r="BU14" s="134">
        <f t="shared" si="6"/>
        <v>5.092338554233391E-3</v>
      </c>
      <c r="BV14" s="134">
        <f t="shared" si="6"/>
        <v>0</v>
      </c>
      <c r="BW14" s="134">
        <f t="shared" si="6"/>
        <v>2.4702148188035202E-2</v>
      </c>
      <c r="BX14" s="134">
        <f t="shared" si="6"/>
        <v>1.4372407584261546E-3</v>
      </c>
      <c r="BY14" s="134">
        <f t="shared" si="6"/>
        <v>0.10174065288668918</v>
      </c>
      <c r="BZ14" s="134">
        <f t="shared" si="6"/>
        <v>1.7279002352499559E-2</v>
      </c>
      <c r="CA14" s="134">
        <f t="shared" si="6"/>
        <v>1.7660790094851067E-2</v>
      </c>
      <c r="CB14" s="134">
        <f t="shared" si="6"/>
        <v>6.7998872925514884E-3</v>
      </c>
      <c r="CC14" s="134">
        <f t="shared" si="6"/>
        <v>7.4728980416463022E-4</v>
      </c>
      <c r="CD14" s="134">
        <f t="shared" si="6"/>
        <v>8.942989671870346E-3</v>
      </c>
      <c r="CE14" s="134">
        <f t="shared" si="6"/>
        <v>0</v>
      </c>
      <c r="CF14" s="134">
        <f t="shared" si="6"/>
        <v>1.9641217062120624E-2</v>
      </c>
      <c r="CG14" s="134">
        <f t="shared" si="6"/>
        <v>0</v>
      </c>
      <c r="CH14" s="134">
        <f t="shared" si="6"/>
        <v>-2.5741947952603894E-3</v>
      </c>
      <c r="CI14" s="134">
        <f t="shared" si="6"/>
        <v>3.8672581337299831E-2</v>
      </c>
      <c r="CJ14" s="134">
        <f t="shared" si="6"/>
        <v>0</v>
      </c>
      <c r="CK14" s="134">
        <f t="shared" si="6"/>
        <v>1.1194653269363877E-2</v>
      </c>
      <c r="CL14" s="134">
        <f t="shared" si="6"/>
        <v>3.9794710147735501E-4</v>
      </c>
      <c r="CM14" s="134">
        <f t="shared" si="6"/>
        <v>9.8319082526111719E-3</v>
      </c>
      <c r="CN14" s="134">
        <f t="shared" si="6"/>
        <v>4.0804508543638334E-3</v>
      </c>
      <c r="CO14" s="134">
        <f t="shared" si="6"/>
        <v>1.5914946991855809E-2</v>
      </c>
      <c r="CP14" s="134">
        <f t="shared" si="6"/>
        <v>1.5617176099753284E-2</v>
      </c>
      <c r="CQ14" s="140">
        <f t="shared" si="6"/>
        <v>0</v>
      </c>
      <c r="CR14" s="118"/>
      <c r="CS14" s="146">
        <f t="shared" si="6"/>
        <v>1.3287497974954045E-2</v>
      </c>
      <c r="CT14" s="134">
        <f>$CS14/$CS7-1</f>
        <v>5.5365584533948464E-3</v>
      </c>
      <c r="CU14" s="140">
        <f>$CS14/$CS$7-1</f>
        <v>5.5365584533948464E-3</v>
      </c>
      <c r="CV14" s="254"/>
      <c r="CW14" s="154" t="s">
        <v>178</v>
      </c>
    </row>
    <row r="15" spans="1:104" s="112" customFormat="1" ht="25.5" x14ac:dyDescent="0.25">
      <c r="A15" s="254"/>
      <c r="B15" s="137" t="s">
        <v>177</v>
      </c>
      <c r="C15" s="125">
        <v>2.3514262699936353E-2</v>
      </c>
      <c r="D15" s="125">
        <v>2.5311220915261064E-2</v>
      </c>
      <c r="E15" s="125">
        <v>2.8404236349236677E-2</v>
      </c>
      <c r="F15" s="125">
        <v>1.0445085322257951E-2</v>
      </c>
      <c r="G15" s="125">
        <v>5.1073548719700809E-2</v>
      </c>
      <c r="H15" s="125">
        <v>9.0748146563804574E-3</v>
      </c>
      <c r="I15" s="125">
        <v>1.0502284478703367E-2</v>
      </c>
      <c r="J15" s="125">
        <v>2.5642726221510957E-3</v>
      </c>
      <c r="K15" s="125">
        <v>5.4045865259672123E-2</v>
      </c>
      <c r="L15" s="125">
        <v>1.47238812888917E-2</v>
      </c>
      <c r="M15" s="125">
        <v>3.7569316326043704E-2</v>
      </c>
      <c r="N15" s="125">
        <v>6.2600144220770924E-3</v>
      </c>
      <c r="O15" s="125">
        <v>1.4658921325159988E-2</v>
      </c>
      <c r="P15" s="125">
        <v>1.9103922341018618E-2</v>
      </c>
      <c r="Q15" s="125">
        <v>2.22201261721016E-2</v>
      </c>
      <c r="R15" s="125">
        <v>0.10620507573211882</v>
      </c>
      <c r="S15" s="125">
        <v>8.3741047676701447E-3</v>
      </c>
      <c r="T15" s="125">
        <v>1.55119170313391E-2</v>
      </c>
      <c r="U15" s="125">
        <v>2.9005033711076891E-2</v>
      </c>
      <c r="V15" s="125">
        <v>8.2608497252228755E-3</v>
      </c>
      <c r="W15" s="125">
        <v>2.7841930476864986E-2</v>
      </c>
      <c r="X15" s="125">
        <v>5.8603927424101414E-2</v>
      </c>
      <c r="Y15" s="125">
        <v>2.4085108297632184E-2</v>
      </c>
      <c r="Z15" s="125">
        <v>1.5420722649834868E-2</v>
      </c>
      <c r="AA15" s="125">
        <v>2.3492162388709888E-2</v>
      </c>
      <c r="AB15" s="125">
        <v>4.9476766886255692E-2</v>
      </c>
      <c r="AC15" s="125">
        <v>2.6179146890705721E-2</v>
      </c>
      <c r="AD15" s="125">
        <v>1.141377820133198E-2</v>
      </c>
      <c r="AE15" s="125">
        <v>7.3214426414985011E-3</v>
      </c>
      <c r="AF15" s="125">
        <v>4.852345836631608E-2</v>
      </c>
      <c r="AG15" s="125">
        <v>3.0918045716938583E-2</v>
      </c>
      <c r="AH15" s="125">
        <v>2.1307074145136783E-2</v>
      </c>
      <c r="AI15" s="125">
        <v>3.5680135606503592E-2</v>
      </c>
      <c r="AJ15" s="125">
        <v>4.6234692926977121E-2</v>
      </c>
      <c r="AK15" s="125">
        <v>1.7089416834490116E-2</v>
      </c>
      <c r="AL15" s="125">
        <v>2.2754291209405073E-2</v>
      </c>
      <c r="AM15" s="125">
        <v>1.2660462844895413E-2</v>
      </c>
      <c r="AN15" s="125">
        <v>3.2979877802475729E-2</v>
      </c>
      <c r="AO15" s="125">
        <v>2.0196880204519079E-2</v>
      </c>
      <c r="AP15" s="125">
        <v>2.2546372446287009E-2</v>
      </c>
      <c r="AQ15" s="125">
        <v>1.3535401851438297E-2</v>
      </c>
      <c r="AR15" s="125">
        <v>5.1409316612934533E-2</v>
      </c>
      <c r="AS15" s="125">
        <v>2.2589125697417466E-2</v>
      </c>
      <c r="AT15" s="125">
        <v>1.2460768265566684E-2</v>
      </c>
      <c r="AU15" s="125">
        <v>8.6058139001615585E-3</v>
      </c>
      <c r="AV15" s="125">
        <v>3.5237450340916576E-2</v>
      </c>
      <c r="AW15" s="125">
        <v>4.3249038551228504E-2</v>
      </c>
      <c r="AX15" s="125">
        <v>2.7921862313814643E-2</v>
      </c>
      <c r="AY15" s="125">
        <v>7.8915019718029264E-2</v>
      </c>
      <c r="AZ15" s="125">
        <v>6.0898275317451726E-2</v>
      </c>
      <c r="BA15" s="125">
        <v>1.728087413328265E-2</v>
      </c>
      <c r="BB15" s="125">
        <v>1.5963532425113891E-2</v>
      </c>
      <c r="BC15" s="125"/>
      <c r="BD15" s="125">
        <v>4.3725402982089399E-2</v>
      </c>
      <c r="BE15" s="125">
        <v>2.0844497017639053E-2</v>
      </c>
      <c r="BF15" s="125">
        <v>2.3694676892529734E-3</v>
      </c>
      <c r="BG15" s="125">
        <v>5.4830325804209185E-3</v>
      </c>
      <c r="BH15" s="125">
        <v>2.6010263525064335E-2</v>
      </c>
      <c r="BI15" s="125">
        <v>1.3946348578302027E-2</v>
      </c>
      <c r="BJ15" s="125">
        <v>3.8625966377405341E-2</v>
      </c>
      <c r="BK15" s="125">
        <v>4.4306668968015224E-2</v>
      </c>
      <c r="BL15" s="125">
        <v>3.6823926309022294E-2</v>
      </c>
      <c r="BM15" s="125"/>
      <c r="BN15" s="125">
        <v>3.9287054049868611E-2</v>
      </c>
      <c r="BO15" s="125">
        <v>4.2371333345955678E-2</v>
      </c>
      <c r="BP15" s="125">
        <v>9.6527913078791362E-3</v>
      </c>
      <c r="BQ15" s="125"/>
      <c r="BR15" s="125">
        <v>2.9088880633892974E-2</v>
      </c>
      <c r="BS15" s="125">
        <v>2.0846933290632065E-2</v>
      </c>
      <c r="BT15" s="125">
        <v>3.2231764825366396E-2</v>
      </c>
      <c r="BU15" s="125">
        <v>6.1388270410813635E-3</v>
      </c>
      <c r="BV15" s="125">
        <v>2.003973660983965E-2</v>
      </c>
      <c r="BW15" s="125">
        <v>3.0706754904458983E-2</v>
      </c>
      <c r="BX15" s="125">
        <v>1.7099053543522855E-2</v>
      </c>
      <c r="BY15" s="125">
        <v>0.14735601575534976</v>
      </c>
      <c r="BZ15" s="125">
        <v>2.8876511691928623E-2</v>
      </c>
      <c r="CA15" s="125">
        <v>2.7279624180814383E-2</v>
      </c>
      <c r="CB15" s="125">
        <v>1.2139259173705591E-2</v>
      </c>
      <c r="CC15" s="125">
        <v>2.4242111856625254E-2</v>
      </c>
      <c r="CD15" s="125">
        <v>2.3443111946643069E-2</v>
      </c>
      <c r="CE15" s="125">
        <v>4.4635330919146638E-3</v>
      </c>
      <c r="CF15" s="125">
        <v>2.5108409831699027E-2</v>
      </c>
      <c r="CG15" s="125">
        <v>3.0839547080078241E-2</v>
      </c>
      <c r="CH15" s="125">
        <v>1.6618218604421569E-2</v>
      </c>
      <c r="CI15" s="125">
        <v>4.6503448075113848E-2</v>
      </c>
      <c r="CJ15" s="125">
        <v>4.3077781800563951E-2</v>
      </c>
      <c r="CK15" s="125">
        <v>2.5465517303480366E-2</v>
      </c>
      <c r="CL15" s="125">
        <v>1.7214153425862907E-2</v>
      </c>
      <c r="CM15" s="125">
        <v>2.5755030822202738E-2</v>
      </c>
      <c r="CN15" s="125">
        <v>9.2159953896801868E-3</v>
      </c>
      <c r="CO15" s="125">
        <v>3.6214155739272121E-2</v>
      </c>
      <c r="CP15" s="125">
        <v>1.994282461875246E-2</v>
      </c>
      <c r="CQ15" s="130">
        <v>7.9138693627790625E-3</v>
      </c>
      <c r="CR15" s="116"/>
      <c r="CS15" s="145">
        <f>CS11/CS12</f>
        <v>3.0056627167170301E-2</v>
      </c>
      <c r="CT15" s="134">
        <f>$CS15/$CS8-1</f>
        <v>-6.4552536200130461E-2</v>
      </c>
      <c r="CU15" s="140">
        <f>$CS15/$CS$8-1</f>
        <v>-6.4552536200130461E-2</v>
      </c>
      <c r="CV15" s="254"/>
      <c r="CW15" s="154" t="s">
        <v>177</v>
      </c>
      <c r="CZ15" s="120"/>
    </row>
    <row r="16" spans="1:104" s="112" customFormat="1" ht="51" x14ac:dyDescent="0.25">
      <c r="A16" s="254"/>
      <c r="B16" s="137" t="s">
        <v>190</v>
      </c>
      <c r="C16" s="123">
        <v>72979.86000000003</v>
      </c>
      <c r="D16" s="123">
        <v>46574.12</v>
      </c>
      <c r="E16" s="123">
        <v>18073.25</v>
      </c>
      <c r="F16" s="123">
        <v>6572.4</v>
      </c>
      <c r="G16" s="123">
        <v>775877.08000000007</v>
      </c>
      <c r="H16" s="123">
        <v>14166.02</v>
      </c>
      <c r="I16" s="123">
        <v>1788.3500000000004</v>
      </c>
      <c r="J16" s="123">
        <v>3841.17</v>
      </c>
      <c r="K16" s="123">
        <v>24579.24</v>
      </c>
      <c r="L16" s="123">
        <v>1265.82</v>
      </c>
      <c r="M16" s="123">
        <v>-52241.840000000018</v>
      </c>
      <c r="N16" s="123">
        <v>178.27</v>
      </c>
      <c r="O16" s="123">
        <v>31.32</v>
      </c>
      <c r="P16" s="123">
        <v>3928.0399999999995</v>
      </c>
      <c r="Q16" s="123">
        <v>6867.62</v>
      </c>
      <c r="R16" s="123">
        <v>717.07</v>
      </c>
      <c r="S16" s="123">
        <v>24412.3</v>
      </c>
      <c r="T16" s="123">
        <v>13291.06</v>
      </c>
      <c r="U16" s="123">
        <v>15169.36</v>
      </c>
      <c r="V16" s="123">
        <v>0</v>
      </c>
      <c r="W16" s="123">
        <v>31206.63</v>
      </c>
      <c r="X16" s="123">
        <v>0</v>
      </c>
      <c r="Y16" s="123">
        <v>25088.28</v>
      </c>
      <c r="Z16" s="123">
        <v>11238.07</v>
      </c>
      <c r="AA16" s="123">
        <v>41289.57</v>
      </c>
      <c r="AB16" s="123">
        <v>82985.83</v>
      </c>
      <c r="AC16" s="123">
        <v>12474.14</v>
      </c>
      <c r="AD16" s="123">
        <v>1760.4</v>
      </c>
      <c r="AE16" s="123">
        <v>22444.560000000001</v>
      </c>
      <c r="AF16" s="123">
        <v>37744.83</v>
      </c>
      <c r="AG16" s="123">
        <v>20544.640000000003</v>
      </c>
      <c r="AH16" s="123">
        <v>7625.9299999999994</v>
      </c>
      <c r="AI16" s="123">
        <v>30232.930000000008</v>
      </c>
      <c r="AJ16" s="123">
        <v>56422.43</v>
      </c>
      <c r="AK16" s="123">
        <v>34050.369999999995</v>
      </c>
      <c r="AL16" s="123">
        <v>19328.41</v>
      </c>
      <c r="AM16" s="123">
        <v>1237.94</v>
      </c>
      <c r="AN16" s="123">
        <v>76830.95</v>
      </c>
      <c r="AO16" s="123">
        <v>1417.15</v>
      </c>
      <c r="AP16" s="123">
        <v>28264.399999999998</v>
      </c>
      <c r="AQ16" s="123">
        <v>0</v>
      </c>
      <c r="AR16" s="123">
        <v>18022.64</v>
      </c>
      <c r="AS16" s="123">
        <v>5209.91</v>
      </c>
      <c r="AT16" s="123">
        <v>10528.34</v>
      </c>
      <c r="AU16" s="123">
        <v>0</v>
      </c>
      <c r="AV16" s="123">
        <v>97.5</v>
      </c>
      <c r="AW16" s="123">
        <v>48917.13</v>
      </c>
      <c r="AX16" s="123">
        <v>10902.77</v>
      </c>
      <c r="AY16" s="123">
        <v>35302.69</v>
      </c>
      <c r="AZ16" s="123">
        <v>5482.17</v>
      </c>
      <c r="BA16" s="123">
        <v>5627.49</v>
      </c>
      <c r="BB16" s="123">
        <v>33650.979999999996</v>
      </c>
      <c r="BC16" s="123"/>
      <c r="BD16" s="123">
        <v>84355.48000000001</v>
      </c>
      <c r="BE16" s="123">
        <v>0</v>
      </c>
      <c r="BF16" s="123">
        <v>1098.6400000000001</v>
      </c>
      <c r="BG16" s="123">
        <v>0</v>
      </c>
      <c r="BH16" s="123">
        <v>25213.47</v>
      </c>
      <c r="BI16" s="123">
        <v>4085.57</v>
      </c>
      <c r="BJ16" s="123">
        <v>21580.35</v>
      </c>
      <c r="BK16" s="123">
        <v>9391.18</v>
      </c>
      <c r="BL16" s="123">
        <v>62255.88</v>
      </c>
      <c r="BM16" s="123"/>
      <c r="BN16" s="123">
        <v>18761.859999999997</v>
      </c>
      <c r="BO16" s="123">
        <v>113231.70999999999</v>
      </c>
      <c r="BP16" s="123">
        <v>32653.41</v>
      </c>
      <c r="BQ16" s="123"/>
      <c r="BR16" s="123">
        <v>11185.7</v>
      </c>
      <c r="BS16" s="123">
        <v>4854.68</v>
      </c>
      <c r="BT16" s="123">
        <v>7816.0199999999968</v>
      </c>
      <c r="BU16" s="123">
        <v>739.16000000000008</v>
      </c>
      <c r="BV16" s="123">
        <v>45205.17</v>
      </c>
      <c r="BW16" s="123">
        <v>8728.9599999999991</v>
      </c>
      <c r="BX16" s="123">
        <v>5513.36</v>
      </c>
      <c r="BY16" s="123">
        <v>43425.9</v>
      </c>
      <c r="BZ16" s="123">
        <v>69512.179999999993</v>
      </c>
      <c r="CA16" s="123">
        <v>642.23</v>
      </c>
      <c r="CB16" s="123">
        <v>26631.75</v>
      </c>
      <c r="CC16" s="123">
        <v>27198.199999999997</v>
      </c>
      <c r="CD16" s="123">
        <v>-1816.8</v>
      </c>
      <c r="CE16" s="123">
        <v>1257.02</v>
      </c>
      <c r="CF16" s="123">
        <v>64754.67</v>
      </c>
      <c r="CG16" s="123">
        <v>0</v>
      </c>
      <c r="CH16" s="123">
        <v>7494.0099999999993</v>
      </c>
      <c r="CI16" s="123">
        <v>170079.03999999998</v>
      </c>
      <c r="CJ16" s="123">
        <v>50444.91</v>
      </c>
      <c r="CK16" s="123">
        <v>-1696.9100000000003</v>
      </c>
      <c r="CL16" s="123">
        <v>3896.51</v>
      </c>
      <c r="CM16" s="123">
        <v>30233.249999999996</v>
      </c>
      <c r="CN16" s="123">
        <v>93952.03</v>
      </c>
      <c r="CO16" s="123">
        <v>64485.29</v>
      </c>
      <c r="CP16" s="123">
        <v>-7879.3200000000006</v>
      </c>
      <c r="CQ16" s="128">
        <v>15707.44</v>
      </c>
      <c r="CR16" s="116"/>
      <c r="CS16" s="203">
        <f t="shared" ref="CS16" si="7">SUM(C16:CQ16)</f>
        <v>2808991.5899999985</v>
      </c>
      <c r="CT16" s="134">
        <f t="shared" ref="CT16:CT17" si="8">$CS16/$CS9-1</f>
        <v>-6.2473767793969293E-2</v>
      </c>
      <c r="CU16" s="140">
        <f>$CS16/$CS$9-1</f>
        <v>-6.2473767793969293E-2</v>
      </c>
      <c r="CV16" s="254"/>
      <c r="CW16" s="154" t="s">
        <v>190</v>
      </c>
      <c r="CZ16" s="120"/>
    </row>
    <row r="17" spans="1:104" s="112" customFormat="1" ht="51" x14ac:dyDescent="0.25">
      <c r="A17" s="255"/>
      <c r="B17" s="137" t="s">
        <v>191</v>
      </c>
      <c r="C17" s="125">
        <f>C16/C12</f>
        <v>3.7147549445955687E-3</v>
      </c>
      <c r="D17" s="125">
        <f t="shared" ref="D17" si="9">D16/D12</f>
        <v>6.3736787926763341E-3</v>
      </c>
      <c r="E17" s="125">
        <f t="shared" ref="E17" si="10">E16/E12</f>
        <v>4.6136470691114087E-3</v>
      </c>
      <c r="F17" s="125">
        <f t="shared" ref="F17" si="11">F16/F12</f>
        <v>3.0274795173096539E-3</v>
      </c>
      <c r="G17" s="125">
        <f t="shared" ref="G17" si="12">G16/G12</f>
        <v>1.2489750467790228E-2</v>
      </c>
      <c r="H17" s="125">
        <f t="shared" ref="H17" si="13">H16/H12</f>
        <v>3.0721921365941453E-3</v>
      </c>
      <c r="I17" s="125">
        <f t="shared" ref="I17" si="14">I16/I12</f>
        <v>2.8847191866974341E-4</v>
      </c>
      <c r="J17" s="125">
        <f t="shared" ref="J17" si="15">J16/J12</f>
        <v>9.0208041842955477E-4</v>
      </c>
      <c r="K17" s="125">
        <f t="shared" ref="K17" si="16">K16/K12</f>
        <v>9.9366886420622098E-3</v>
      </c>
      <c r="L17" s="125">
        <f t="shared" ref="L17" si="17">L16/L12</f>
        <v>3.6942756917689694E-4</v>
      </c>
      <c r="M17" s="125">
        <f t="shared" ref="M17" si="18">M16/M12</f>
        <v>-5.8749447768737528E-3</v>
      </c>
      <c r="N17" s="125">
        <f t="shared" ref="N17" si="19">N16/N12</f>
        <v>5.2927205343296949E-5</v>
      </c>
      <c r="O17" s="125">
        <f t="shared" ref="O17" si="20">O16/O12</f>
        <v>1.9409108529791948E-5</v>
      </c>
      <c r="P17" s="125">
        <f t="shared" ref="P17" si="21">P16/P12</f>
        <v>1.0386168514291173E-3</v>
      </c>
      <c r="Q17" s="125">
        <f t="shared" ref="Q17" si="22">Q16/Q12</f>
        <v>1.9612141082814127E-3</v>
      </c>
      <c r="R17" s="125">
        <f t="shared" ref="R17" si="23">R16/R12</f>
        <v>4.4278335045436782E-4</v>
      </c>
      <c r="S17" s="125">
        <f t="shared" ref="S17" si="24">S16/S12</f>
        <v>3.3335641983428298E-3</v>
      </c>
      <c r="T17" s="125">
        <f t="shared" ref="T17" si="25">T16/T12</f>
        <v>1.810321802200766E-3</v>
      </c>
      <c r="U17" s="125">
        <f t="shared" ref="U17" si="26">U16/U12</f>
        <v>3.0774485046435335E-3</v>
      </c>
      <c r="V17" s="125">
        <f t="shared" ref="V17" si="27">V16/V12</f>
        <v>0</v>
      </c>
      <c r="W17" s="125">
        <f t="shared" ref="W17" si="28">W16/W12</f>
        <v>1.2291738197327689E-2</v>
      </c>
      <c r="X17" s="125">
        <f t="shared" ref="X17" si="29">X16/X12</f>
        <v>0</v>
      </c>
      <c r="Y17" s="125">
        <f t="shared" ref="Y17" si="30">Y16/Y12</f>
        <v>2.2735770597112491E-3</v>
      </c>
      <c r="Z17" s="125">
        <f t="shared" ref="Z17" si="31">Z16/Z12</f>
        <v>4.2144665753105414E-3</v>
      </c>
      <c r="AA17" s="125">
        <f t="shared" ref="AA17" si="32">AA16/AA12</f>
        <v>5.1690684828459496E-3</v>
      </c>
      <c r="AB17" s="125">
        <f t="shared" ref="AB17" si="33">AB16/AB12</f>
        <v>1.2052973713744666E-2</v>
      </c>
      <c r="AC17" s="125">
        <f t="shared" ref="AC17" si="34">AC16/AC12</f>
        <v>4.7189439819478544E-3</v>
      </c>
      <c r="AD17" s="125">
        <f t="shared" ref="AD17" si="35">AD16/AD12</f>
        <v>1.1774180212670161E-3</v>
      </c>
      <c r="AE17" s="125">
        <f t="shared" ref="AE17" si="36">AE16/AE12</f>
        <v>1.9017340670587773E-3</v>
      </c>
      <c r="AF17" s="125">
        <f t="shared" ref="AF17" si="37">AF16/AF12</f>
        <v>1.8556663808614565E-2</v>
      </c>
      <c r="AG17" s="125">
        <f t="shared" ref="AG17" si="38">AG16/AG12</f>
        <v>2.6259971718364879E-3</v>
      </c>
      <c r="AH17" s="125">
        <f t="shared" ref="AH17" si="39">AH16/AH12</f>
        <v>4.1408385419453471E-3</v>
      </c>
      <c r="AI17" s="125">
        <f t="shared" ref="AI17" si="40">AI16/AI12</f>
        <v>4.3892550572547529E-3</v>
      </c>
      <c r="AJ17" s="125">
        <f t="shared" ref="AJ17" si="41">AJ16/AJ12</f>
        <v>2.0004192474092415E-2</v>
      </c>
      <c r="AK17" s="125">
        <f t="shared" ref="AK17" si="42">AK16/AK12</f>
        <v>4.704656683108638E-3</v>
      </c>
      <c r="AL17" s="125">
        <f t="shared" ref="AL17" si="43">AL16/AL12</f>
        <v>1.7943315737309188E-3</v>
      </c>
      <c r="AM17" s="125">
        <f t="shared" ref="AM17" si="44">AM16/AM12</f>
        <v>8.3964567676822488E-4</v>
      </c>
      <c r="AN17" s="125">
        <f t="shared" ref="AN17" si="45">AN16/AN12</f>
        <v>1.3668107367823588E-2</v>
      </c>
      <c r="AO17" s="125">
        <f t="shared" ref="AO17" si="46">AO16/AO12</f>
        <v>1.5396272223693003E-3</v>
      </c>
      <c r="AP17" s="125">
        <f t="shared" ref="AP17" si="47">AP16/AP12</f>
        <v>6.2841437992476549E-3</v>
      </c>
      <c r="AQ17" s="125">
        <f t="shared" ref="AQ17" si="48">AQ16/AQ12</f>
        <v>0</v>
      </c>
      <c r="AR17" s="125">
        <f t="shared" ref="AR17" si="49">AR16/AR12</f>
        <v>1.3142719188480569E-2</v>
      </c>
      <c r="AS17" s="125">
        <f t="shared" ref="AS17" si="50">AS16/AS12</f>
        <v>1.1769483256203292E-3</v>
      </c>
      <c r="AT17" s="125">
        <f t="shared" ref="AT17" si="51">AT16/AT12</f>
        <v>6.1860292442021594E-3</v>
      </c>
      <c r="AU17" s="125">
        <f t="shared" ref="AU17" si="52">AU16/AU12</f>
        <v>0</v>
      </c>
      <c r="AV17" s="125">
        <f t="shared" ref="AV17" si="53">AV16/AV12</f>
        <v>2.687476285261347E-5</v>
      </c>
      <c r="AW17" s="125">
        <f t="shared" ref="AW17" si="54">AW16/AW12</f>
        <v>6.7907999064313928E-3</v>
      </c>
      <c r="AX17" s="125">
        <f t="shared" ref="AX17" si="55">AX16/AX12</f>
        <v>2.2084945210820834E-3</v>
      </c>
      <c r="AY17" s="125">
        <f t="shared" ref="AY17" si="56">AY16/AY12</f>
        <v>2.9101981953712675E-3</v>
      </c>
      <c r="AZ17" s="125">
        <f t="shared" ref="AZ17" si="57">AZ16/AZ12</f>
        <v>3.379646181251709E-3</v>
      </c>
      <c r="BA17" s="125">
        <f t="shared" ref="BA17" si="58">BA16/BA12</f>
        <v>8.591148745767988E-4</v>
      </c>
      <c r="BB17" s="125">
        <f t="shared" ref="BB17" si="59">BB16/BB12</f>
        <v>7.9755779131578802E-3</v>
      </c>
      <c r="BC17" s="125"/>
      <c r="BD17" s="125">
        <f t="shared" ref="BD17" si="60">BD16/BD12</f>
        <v>2.0467933383876345E-2</v>
      </c>
      <c r="BE17" s="125">
        <f t="shared" ref="BE17" si="61">BE16/BE12</f>
        <v>0</v>
      </c>
      <c r="BF17" s="125">
        <f t="shared" ref="BF17" si="62">BF16/BF12</f>
        <v>2.3464694522852618E-4</v>
      </c>
      <c r="BG17" s="125">
        <f t="shared" ref="BG17" si="63">BG16/BG12</f>
        <v>0</v>
      </c>
      <c r="BH17" s="125">
        <f t="shared" ref="BH17" si="64">BH16/BH12</f>
        <v>8.7345573943154193E-3</v>
      </c>
      <c r="BI17" s="125">
        <f t="shared" ref="BI17" si="65">BI16/BI12</f>
        <v>6.2477297889140478E-4</v>
      </c>
      <c r="BJ17" s="125">
        <f t="shared" ref="BJ17" si="66">BJ16/BJ12</f>
        <v>6.8210943276490934E-3</v>
      </c>
      <c r="BK17" s="125">
        <f t="shared" ref="BK17" si="67">BK16/BK12</f>
        <v>5.5161762394807514E-3</v>
      </c>
      <c r="BL17" s="125">
        <f t="shared" ref="BL17" si="68">BL16/BL12</f>
        <v>1.1899622454237872E-2</v>
      </c>
      <c r="BM17" s="125"/>
      <c r="BN17" s="125">
        <f t="shared" ref="BN17" si="69">BN16/BN12</f>
        <v>3.3514332442801465E-3</v>
      </c>
      <c r="BO17" s="125">
        <f t="shared" ref="BO17" si="70">BO16/BO12</f>
        <v>3.9335685929178009E-3</v>
      </c>
      <c r="BP17" s="125">
        <f t="shared" ref="BP17" si="71">BP16/BP12</f>
        <v>1.9130888098716323E-3</v>
      </c>
      <c r="BQ17" s="125"/>
      <c r="BR17" s="125">
        <f t="shared" ref="BR17" si="72">BR16/BR12</f>
        <v>2.3621068919032532E-3</v>
      </c>
      <c r="BS17" s="125">
        <f t="shared" ref="BS17" si="73">BS16/BS12</f>
        <v>7.1830649409006958E-4</v>
      </c>
      <c r="BT17" s="125">
        <f t="shared" ref="BT17" si="74">BT16/BT12</f>
        <v>1.5783945831122821E-3</v>
      </c>
      <c r="BU17" s="125">
        <f t="shared" ref="BU17" si="75">BU16/BU12</f>
        <v>3.6621820477255717E-4</v>
      </c>
      <c r="BV17" s="125">
        <f t="shared" ref="BV17" si="76">BV16/BV12</f>
        <v>1.9536639248429508E-2</v>
      </c>
      <c r="BW17" s="125">
        <f t="shared" ref="BW17" si="77">BW16/BW12</f>
        <v>6.9357072328340057E-3</v>
      </c>
      <c r="BX17" s="125">
        <f t="shared" ref="BX17" si="78">BX16/BX12</f>
        <v>1.4372355447795041E-3</v>
      </c>
      <c r="BY17" s="125">
        <f t="shared" ref="BY17" si="79">BY16/BY12</f>
        <v>2.2517605719341909E-2</v>
      </c>
      <c r="BZ17" s="125">
        <f t="shared" ref="BZ17" si="80">BZ16/BZ12</f>
        <v>2.0482757592006438E-2</v>
      </c>
      <c r="CA17" s="125">
        <f t="shared" ref="CA17" si="81">CA16/CA12</f>
        <v>2.7826368142187601E-4</v>
      </c>
      <c r="CB17" s="125">
        <f t="shared" ref="CB17" si="82">CB16/CB12</f>
        <v>5.038163243541679E-3</v>
      </c>
      <c r="CC17" s="125">
        <f t="shared" ref="CC17" si="83">CC16/CC12</f>
        <v>7.5683997585665394E-3</v>
      </c>
      <c r="CD17" s="125">
        <f t="shared" ref="CD17" si="84">CD16/CD12</f>
        <v>-6.7163141577684373E-4</v>
      </c>
      <c r="CE17" s="125">
        <f t="shared" ref="CE17" si="85">CE16/CE12</f>
        <v>4.9032334004474017E-4</v>
      </c>
      <c r="CF17" s="125">
        <f t="shared" ref="CF17" si="86">CF16/CF12</f>
        <v>2.2751000013523131E-2</v>
      </c>
      <c r="CG17" s="125">
        <f t="shared" ref="CG17" si="87">CG16/CG12</f>
        <v>0</v>
      </c>
      <c r="CH17" s="125">
        <f t="shared" ref="CH17" si="88">CH16/CH12</f>
        <v>6.9304508205725594E-4</v>
      </c>
      <c r="CI17" s="125">
        <f t="shared" ref="CI17" si="89">CI16/CI12</f>
        <v>2.6316948672952017E-2</v>
      </c>
      <c r="CJ17" s="125">
        <f t="shared" ref="CJ17" si="90">CJ16/CJ12</f>
        <v>4.0287155183264785E-3</v>
      </c>
      <c r="CK17" s="125">
        <f t="shared" ref="CK17" si="91">CK16/CK12</f>
        <v>-3.6080487764666069E-4</v>
      </c>
      <c r="CL17" s="125">
        <f t="shared" ref="CL17" si="92">CL16/CL12</f>
        <v>7.2136925764121861E-4</v>
      </c>
      <c r="CM17" s="125">
        <f t="shared" ref="CM17" si="93">CM16/CM12</f>
        <v>2.9936944718851224E-3</v>
      </c>
      <c r="CN17" s="125">
        <f t="shared" ref="CN17" si="94">CN16/CN12</f>
        <v>1.3380422782857624E-2</v>
      </c>
      <c r="CO17" s="125">
        <f t="shared" ref="CO17" si="95">CO16/CO12</f>
        <v>1.2662849009136475E-2</v>
      </c>
      <c r="CP17" s="125">
        <f t="shared" ref="CP17" si="96">CP16/CP12</f>
        <v>-2.355749269337785E-3</v>
      </c>
      <c r="CQ17" s="130">
        <f t="shared" ref="CQ17" si="97">CQ16/CQ12</f>
        <v>1.0451890083904162E-2</v>
      </c>
      <c r="CR17" s="116"/>
      <c r="CS17" s="145">
        <f>CS16/CS12</f>
        <v>5.4236106332694375E-3</v>
      </c>
      <c r="CT17" s="134">
        <f t="shared" si="8"/>
        <v>-0.13520793170724554</v>
      </c>
      <c r="CU17" s="140">
        <f>$CS17/$CS$10-1</f>
        <v>-0.13520793170724554</v>
      </c>
      <c r="CV17" s="255"/>
      <c r="CW17" s="154" t="s">
        <v>191</v>
      </c>
      <c r="CZ17" s="120"/>
    </row>
    <row r="18" spans="1:104" s="117" customFormat="1" ht="30" x14ac:dyDescent="0.25">
      <c r="A18" s="253">
        <v>2012</v>
      </c>
      <c r="B18" s="139" t="s">
        <v>170</v>
      </c>
      <c r="C18" s="124">
        <v>733373.5</v>
      </c>
      <c r="D18" s="124">
        <v>243154.18</v>
      </c>
      <c r="E18" s="124">
        <v>108649</v>
      </c>
      <c r="F18" s="124">
        <v>12572.44</v>
      </c>
      <c r="G18" s="124">
        <v>2831018.91</v>
      </c>
      <c r="H18" s="124">
        <v>37854.980000000003</v>
      </c>
      <c r="I18" s="124">
        <v>65162.5</v>
      </c>
      <c r="J18" s="124">
        <v>18697.66</v>
      </c>
      <c r="K18" s="124">
        <v>137064.67000000001</v>
      </c>
      <c r="L18" s="124">
        <v>49690.12</v>
      </c>
      <c r="M18" s="124">
        <v>267192.34999999998</v>
      </c>
      <c r="N18" s="124">
        <v>34415.08</v>
      </c>
      <c r="O18" s="124">
        <v>13613</v>
      </c>
      <c r="P18" s="124">
        <v>54639.909999999996</v>
      </c>
      <c r="Q18" s="124">
        <v>81647.31</v>
      </c>
      <c r="R18" s="124">
        <v>11438.02</v>
      </c>
      <c r="S18" s="124">
        <v>74477.56</v>
      </c>
      <c r="T18" s="124">
        <v>103441.28</v>
      </c>
      <c r="U18" s="124">
        <v>158066.72</v>
      </c>
      <c r="V18" s="124">
        <v>37266.67</v>
      </c>
      <c r="W18" s="124">
        <v>50739.66</v>
      </c>
      <c r="X18" s="124">
        <v>71957.22</v>
      </c>
      <c r="Y18" s="124">
        <v>300076.5</v>
      </c>
      <c r="Z18" s="124">
        <v>42876.4</v>
      </c>
      <c r="AA18" s="124">
        <v>167968.13</v>
      </c>
      <c r="AB18" s="124">
        <v>256735.13</v>
      </c>
      <c r="AC18" s="124">
        <v>38830.18</v>
      </c>
      <c r="AD18" s="124">
        <v>23844.98</v>
      </c>
      <c r="AE18" s="124">
        <v>113456.04</v>
      </c>
      <c r="AF18" s="124">
        <v>125867.86</v>
      </c>
      <c r="AG18" s="124">
        <v>295891.43</v>
      </c>
      <c r="AH18" s="124">
        <v>73904.09</v>
      </c>
      <c r="AI18" s="124">
        <v>867018.4</v>
      </c>
      <c r="AJ18" s="124">
        <v>97226</v>
      </c>
      <c r="AK18" s="124">
        <v>169038.77000000002</v>
      </c>
      <c r="AL18" s="124">
        <v>250723.65</v>
      </c>
      <c r="AM18" s="124">
        <v>22435.58</v>
      </c>
      <c r="AN18" s="124">
        <v>203839.15000000002</v>
      </c>
      <c r="AO18" s="124">
        <v>16732.03</v>
      </c>
      <c r="AP18" s="124">
        <v>107501.43</v>
      </c>
      <c r="AQ18" s="124">
        <v>18039.190000000002</v>
      </c>
      <c r="AR18" s="124">
        <v>71411.78</v>
      </c>
      <c r="AS18" s="124">
        <v>126240.04</v>
      </c>
      <c r="AT18" s="124">
        <v>19190.71</v>
      </c>
      <c r="AU18" s="124">
        <v>24052.239999999998</v>
      </c>
      <c r="AV18" s="124">
        <v>229876.14</v>
      </c>
      <c r="AW18" s="124">
        <v>281242.26</v>
      </c>
      <c r="AX18" s="124">
        <v>124483.29999999999</v>
      </c>
      <c r="AY18" s="124">
        <v>1200771.03</v>
      </c>
      <c r="AZ18" s="124">
        <v>114058.63999999998</v>
      </c>
      <c r="BA18" s="124">
        <v>109591.51999999999</v>
      </c>
      <c r="BB18" s="124">
        <v>100109.84</v>
      </c>
      <c r="BC18" s="124"/>
      <c r="BD18" s="124">
        <v>228289.41</v>
      </c>
      <c r="BE18" s="124">
        <v>50176.65</v>
      </c>
      <c r="BF18" s="124">
        <v>17460.73</v>
      </c>
      <c r="BG18" s="124">
        <v>45271.25</v>
      </c>
      <c r="BH18" s="124">
        <v>79069.210000000006</v>
      </c>
      <c r="BI18" s="124">
        <v>117131.68</v>
      </c>
      <c r="BJ18" s="124">
        <v>95183.24</v>
      </c>
      <c r="BK18" s="124">
        <v>19811.41</v>
      </c>
      <c r="BL18" s="124">
        <v>143055.19</v>
      </c>
      <c r="BM18" s="124"/>
      <c r="BN18" s="124">
        <v>206463.01</v>
      </c>
      <c r="BO18" s="124">
        <v>2919618.58</v>
      </c>
      <c r="BP18" s="124">
        <v>137769</v>
      </c>
      <c r="BQ18" s="124"/>
      <c r="BR18" s="124">
        <v>52695.8</v>
      </c>
      <c r="BS18" s="124">
        <v>153945.16999999998</v>
      </c>
      <c r="BT18" s="124">
        <v>184273.05</v>
      </c>
      <c r="BU18" s="124">
        <v>7109.54</v>
      </c>
      <c r="BV18" s="124">
        <v>66562.97</v>
      </c>
      <c r="BW18" s="124">
        <v>46835.270000000004</v>
      </c>
      <c r="BX18" s="124">
        <v>65610.36</v>
      </c>
      <c r="BY18" s="124">
        <v>321725.2</v>
      </c>
      <c r="BZ18" s="124">
        <v>67672.05</v>
      </c>
      <c r="CA18" s="124">
        <v>54837.229999999996</v>
      </c>
      <c r="CB18" s="124">
        <v>71827.16</v>
      </c>
      <c r="CC18" s="124">
        <v>60438.080000000002</v>
      </c>
      <c r="CD18" s="124">
        <v>74845.399999999994</v>
      </c>
      <c r="CE18" s="124">
        <v>8385.98</v>
      </c>
      <c r="CF18" s="124">
        <v>82865.440000000002</v>
      </c>
      <c r="CG18" s="124"/>
      <c r="CH18" s="124">
        <v>198275.31</v>
      </c>
      <c r="CI18" s="124">
        <v>369750</v>
      </c>
      <c r="CJ18" s="124">
        <v>469710.66</v>
      </c>
      <c r="CK18" s="124">
        <v>67988.91</v>
      </c>
      <c r="CL18" s="124">
        <v>92634.19</v>
      </c>
      <c r="CM18" s="124">
        <v>299754.93</v>
      </c>
      <c r="CN18" s="124">
        <v>42515.33</v>
      </c>
      <c r="CO18" s="124">
        <v>171083.63</v>
      </c>
      <c r="CP18" s="124">
        <v>77277.84</v>
      </c>
      <c r="CQ18" s="129">
        <v>4712.26</v>
      </c>
      <c r="CS18" s="144">
        <f t="shared" ref="CS18:CS20" si="98">SUM(C18:CQ18)</f>
        <v>17961796.300000001</v>
      </c>
      <c r="CT18" s="134">
        <f>CS18/CS11-1</f>
        <v>0.15384530490492065</v>
      </c>
      <c r="CU18" s="140">
        <f>$CS18/$CS$4-1</f>
        <v>0.17014240905365985</v>
      </c>
      <c r="CV18" s="253">
        <v>2012</v>
      </c>
      <c r="CW18" s="156" t="s">
        <v>170</v>
      </c>
      <c r="CY18" s="222">
        <f>CS18+1502857.07</f>
        <v>19464653.370000001</v>
      </c>
      <c r="CZ18" s="226">
        <f>CY18/CS19</f>
        <v>3.4125688715095838E-2</v>
      </c>
    </row>
    <row r="19" spans="1:104" s="112" customFormat="1" x14ac:dyDescent="0.25">
      <c r="A19" s="254"/>
      <c r="B19" s="138" t="s">
        <v>172</v>
      </c>
      <c r="C19" s="123">
        <v>21577347.649999995</v>
      </c>
      <c r="D19" s="123">
        <v>7858502.0500000007</v>
      </c>
      <c r="E19" s="123">
        <v>4056566.3600000003</v>
      </c>
      <c r="F19" s="123">
        <v>2324137.7399999998</v>
      </c>
      <c r="G19" s="123">
        <v>63008158.979999997</v>
      </c>
      <c r="H19" s="123">
        <v>4907294.75</v>
      </c>
      <c r="I19" s="123">
        <v>6527308.6099999994</v>
      </c>
      <c r="J19" s="123">
        <v>4627973.1599999983</v>
      </c>
      <c r="K19" s="123">
        <v>2705543.98</v>
      </c>
      <c r="L19" s="123">
        <v>3626629.3699999996</v>
      </c>
      <c r="M19" s="123">
        <v>11091532.839999998</v>
      </c>
      <c r="N19" s="123">
        <v>3482531.5299999993</v>
      </c>
      <c r="O19" s="123">
        <v>1709711.8699999999</v>
      </c>
      <c r="P19" s="123">
        <v>4049633.6999999997</v>
      </c>
      <c r="Q19" s="123">
        <v>3712454.94</v>
      </c>
      <c r="R19" s="123">
        <v>1757678.92</v>
      </c>
      <c r="S19" s="123">
        <v>7580263.9499999993</v>
      </c>
      <c r="T19" s="123">
        <v>7770653.6799999997</v>
      </c>
      <c r="U19" s="123">
        <v>5224800.37</v>
      </c>
      <c r="V19" s="123">
        <v>4242697.5399999991</v>
      </c>
      <c r="W19" s="123">
        <v>2783217.1499999994</v>
      </c>
      <c r="X19" s="123">
        <v>2845581.95</v>
      </c>
      <c r="Y19" s="123">
        <v>12085938.830000002</v>
      </c>
      <c r="Z19" s="123">
        <v>2959819.58</v>
      </c>
      <c r="AA19" s="123">
        <v>8302001.7400000002</v>
      </c>
      <c r="AB19" s="123">
        <v>7388547.9699999997</v>
      </c>
      <c r="AC19" s="123">
        <v>2885154.5100000002</v>
      </c>
      <c r="AD19" s="123">
        <v>1562584.51</v>
      </c>
      <c r="AE19" s="123">
        <v>14136666.76</v>
      </c>
      <c r="AF19" s="123">
        <v>2182225.08</v>
      </c>
      <c r="AG19" s="123">
        <v>9052944.9100000001</v>
      </c>
      <c r="AH19" s="123">
        <v>1773049.7100000002</v>
      </c>
      <c r="AI19" s="123">
        <v>7204847.8500000015</v>
      </c>
      <c r="AJ19" s="123">
        <v>2811850</v>
      </c>
      <c r="AK19" s="123">
        <v>7767353.7500000009</v>
      </c>
      <c r="AL19" s="123">
        <v>11607855.759999998</v>
      </c>
      <c r="AM19" s="123">
        <v>1564083.6600000001</v>
      </c>
      <c r="AN19" s="123">
        <v>5888892.5499999998</v>
      </c>
      <c r="AO19" s="123">
        <v>925904.81</v>
      </c>
      <c r="AP19" s="123">
        <v>4718944.120000001</v>
      </c>
      <c r="AQ19" s="123">
        <v>1492748.4099999997</v>
      </c>
      <c r="AR19" s="123">
        <v>1365505.76</v>
      </c>
      <c r="AS19" s="123">
        <v>4490456.1400000006</v>
      </c>
      <c r="AT19" s="123">
        <v>1801355.2</v>
      </c>
      <c r="AU19" s="123">
        <v>2950978.6999999997</v>
      </c>
      <c r="AV19" s="123">
        <v>3897440.4500000007</v>
      </c>
      <c r="AW19" s="123">
        <v>7309863.1799999997</v>
      </c>
      <c r="AX19" s="123">
        <v>4878057.3399999989</v>
      </c>
      <c r="AY19" s="123">
        <v>13632930.219999999</v>
      </c>
      <c r="AZ19" s="123">
        <v>1720284.42</v>
      </c>
      <c r="BA19" s="123">
        <v>7044798.9399999985</v>
      </c>
      <c r="BB19" s="123">
        <v>4710122.1400000006</v>
      </c>
      <c r="BC19" s="123"/>
      <c r="BD19" s="123">
        <v>4450374.580000001</v>
      </c>
      <c r="BE19" s="123">
        <v>2452983.5900000003</v>
      </c>
      <c r="BF19" s="123">
        <v>7535224.5700000012</v>
      </c>
      <c r="BG19" s="123">
        <v>2893893.2399999998</v>
      </c>
      <c r="BH19" s="123">
        <v>3033442.1700000004</v>
      </c>
      <c r="BI19" s="123">
        <v>7014665.6700000009</v>
      </c>
      <c r="BJ19" s="123">
        <v>3313098.86</v>
      </c>
      <c r="BK19" s="123">
        <v>1882785.3399999999</v>
      </c>
      <c r="BL19" s="123">
        <v>5752928.8199999994</v>
      </c>
      <c r="BM19" s="123"/>
      <c r="BN19" s="123">
        <v>5936853.7600000007</v>
      </c>
      <c r="BO19" s="123">
        <v>33947526.049999997</v>
      </c>
      <c r="BP19" s="123">
        <v>18177985</v>
      </c>
      <c r="BQ19" s="123"/>
      <c r="BR19" s="123">
        <v>5220226.1599999992</v>
      </c>
      <c r="BS19" s="123">
        <v>7105394.5600000005</v>
      </c>
      <c r="BT19" s="123">
        <v>5105814.629999999</v>
      </c>
      <c r="BU19" s="123">
        <v>2077330.5799999998</v>
      </c>
      <c r="BV19" s="123">
        <v>2468479.71</v>
      </c>
      <c r="BW19" s="123">
        <v>1359358.32</v>
      </c>
      <c r="BX19" s="123">
        <v>4113769.66</v>
      </c>
      <c r="BY19" s="123">
        <v>2201770.1</v>
      </c>
      <c r="BZ19" s="123">
        <v>3529571.82</v>
      </c>
      <c r="CA19" s="123">
        <v>2477863.9899999998</v>
      </c>
      <c r="CB19" s="123">
        <v>5843966.0100000007</v>
      </c>
      <c r="CC19" s="123">
        <v>3793019.76</v>
      </c>
      <c r="CD19" s="123">
        <v>2950565.53</v>
      </c>
      <c r="CE19" s="123">
        <v>2650639.1900000004</v>
      </c>
      <c r="CF19" s="123">
        <v>3064293.0000000005</v>
      </c>
      <c r="CG19" s="123"/>
      <c r="CH19" s="123">
        <v>11735185.020000001</v>
      </c>
      <c r="CI19" s="123">
        <v>7137704</v>
      </c>
      <c r="CJ19" s="123">
        <v>23957074.059999999</v>
      </c>
      <c r="CK19" s="123">
        <v>5313214.4100000011</v>
      </c>
      <c r="CL19" s="123">
        <v>5666628.8099999996</v>
      </c>
      <c r="CM19" s="123">
        <v>10785185.710000001</v>
      </c>
      <c r="CN19" s="123">
        <v>7304648.1900000004</v>
      </c>
      <c r="CO19" s="123">
        <v>5401616.5300000003</v>
      </c>
      <c r="CP19" s="123">
        <v>3493227.62</v>
      </c>
      <c r="CQ19" s="128">
        <v>1649524.13</v>
      </c>
      <c r="CS19" s="144">
        <f t="shared" si="98"/>
        <v>570381261.24000001</v>
      </c>
      <c r="CT19" s="134">
        <f>CS19/CS12-1</f>
        <v>0.10129410301256847</v>
      </c>
      <c r="CU19" s="140">
        <f>$CS19/$CS$5-1</f>
        <v>0.19391949672527331</v>
      </c>
      <c r="CV19" s="254"/>
      <c r="CW19" s="155" t="s">
        <v>172</v>
      </c>
      <c r="CZ19" s="226"/>
    </row>
    <row r="20" spans="1:104" s="119" customFormat="1" ht="36" x14ac:dyDescent="0.25">
      <c r="A20" s="254"/>
      <c r="B20" s="138" t="s">
        <v>173</v>
      </c>
      <c r="C20" s="106">
        <v>733373.5</v>
      </c>
      <c r="D20" s="106">
        <v>110278.81</v>
      </c>
      <c r="E20" s="106">
        <v>49309.46</v>
      </c>
      <c r="F20" s="106">
        <v>3952.34</v>
      </c>
      <c r="G20" s="106">
        <v>1490023.91</v>
      </c>
      <c r="H20" s="106">
        <v>8117.35</v>
      </c>
      <c r="I20" s="106">
        <v>0</v>
      </c>
      <c r="J20" s="106">
        <v>11366.61</v>
      </c>
      <c r="K20" s="106">
        <v>93231.44</v>
      </c>
      <c r="L20" s="106">
        <v>16934.38</v>
      </c>
      <c r="M20" s="106">
        <v>171044.03</v>
      </c>
      <c r="N20" s="106">
        <v>0</v>
      </c>
      <c r="O20" s="106">
        <v>9495.0400000000009</v>
      </c>
      <c r="P20" s="106">
        <v>41293.24</v>
      </c>
      <c r="Q20" s="106">
        <v>29226.14</v>
      </c>
      <c r="R20" s="106">
        <v>0</v>
      </c>
      <c r="S20" s="106">
        <v>19228.439999999999</v>
      </c>
      <c r="T20" s="106">
        <v>7200</v>
      </c>
      <c r="U20" s="106">
        <v>84848.66</v>
      </c>
      <c r="V20" s="106">
        <v>8048.82</v>
      </c>
      <c r="W20" s="106">
        <v>18985.52</v>
      </c>
      <c r="X20" s="106">
        <v>48748.06</v>
      </c>
      <c r="Y20" s="106">
        <v>80159.070000000007</v>
      </c>
      <c r="Z20" s="106">
        <v>2645.69</v>
      </c>
      <c r="AA20" s="106">
        <v>6876.53</v>
      </c>
      <c r="AB20" s="106">
        <v>281768.18</v>
      </c>
      <c r="AC20" s="106">
        <v>8786.06</v>
      </c>
      <c r="AD20" s="106">
        <v>2450.62</v>
      </c>
      <c r="AE20" s="106">
        <v>25849.06</v>
      </c>
      <c r="AF20" s="106">
        <v>79183.64</v>
      </c>
      <c r="AG20" s="106">
        <v>196748.14</v>
      </c>
      <c r="AH20" s="106">
        <v>34089.269999999997</v>
      </c>
      <c r="AI20" s="106">
        <v>265161.37</v>
      </c>
      <c r="AJ20" s="106">
        <v>9614</v>
      </c>
      <c r="AK20" s="106">
        <v>73551.45</v>
      </c>
      <c r="AL20" s="106">
        <v>185157.43</v>
      </c>
      <c r="AM20" s="106">
        <v>7902.71</v>
      </c>
      <c r="AN20" s="106">
        <v>117269.83</v>
      </c>
      <c r="AO20" s="106">
        <v>7611.32</v>
      </c>
      <c r="AP20" s="106">
        <v>70939.31</v>
      </c>
      <c r="AQ20" s="106">
        <v>5242.1499999999996</v>
      </c>
      <c r="AR20" s="106">
        <v>51994.23</v>
      </c>
      <c r="AS20" s="106">
        <v>100026.9</v>
      </c>
      <c r="AT20" s="106">
        <v>14236.6</v>
      </c>
      <c r="AU20" s="106">
        <v>4399.62</v>
      </c>
      <c r="AV20" s="106">
        <v>93370.21</v>
      </c>
      <c r="AW20" s="106">
        <v>159544.49</v>
      </c>
      <c r="AX20" s="106">
        <v>56118.27</v>
      </c>
      <c r="AY20" s="106">
        <v>498583.46</v>
      </c>
      <c r="AZ20" s="106">
        <v>66182.87</v>
      </c>
      <c r="BA20" s="106">
        <v>25991.4</v>
      </c>
      <c r="BB20" s="106">
        <v>45769.599999999999</v>
      </c>
      <c r="BC20" s="106"/>
      <c r="BD20" s="106">
        <v>134814.23000000001</v>
      </c>
      <c r="BE20" s="106">
        <v>39452.68</v>
      </c>
      <c r="BF20" s="106">
        <v>2646.26</v>
      </c>
      <c r="BG20" s="106">
        <v>0</v>
      </c>
      <c r="BH20" s="106">
        <v>0</v>
      </c>
      <c r="BI20" s="106">
        <v>0</v>
      </c>
      <c r="BJ20" s="106">
        <v>0</v>
      </c>
      <c r="BK20" s="106">
        <v>8413.7199999999993</v>
      </c>
      <c r="BL20" s="106">
        <v>67138.509999999995</v>
      </c>
      <c r="BM20" s="106"/>
      <c r="BN20" s="106">
        <v>127561.13</v>
      </c>
      <c r="BO20" s="106">
        <v>1022506.61</v>
      </c>
      <c r="BP20" s="106">
        <v>86566</v>
      </c>
      <c r="BQ20" s="106"/>
      <c r="BR20" s="106">
        <v>0</v>
      </c>
      <c r="BS20" s="106">
        <v>130059.4</v>
      </c>
      <c r="BT20" s="106">
        <v>130404.31</v>
      </c>
      <c r="BU20" s="106">
        <v>2505.25</v>
      </c>
      <c r="BV20" s="106">
        <v>0</v>
      </c>
      <c r="BW20" s="106">
        <v>36224.300000000003</v>
      </c>
      <c r="BX20" s="106">
        <v>5513.38</v>
      </c>
      <c r="BY20" s="106">
        <v>154818.26</v>
      </c>
      <c r="BZ20" s="106">
        <v>18751.97</v>
      </c>
      <c r="CA20" s="106">
        <v>29106.45</v>
      </c>
      <c r="CB20" s="106">
        <v>40664.49</v>
      </c>
      <c r="CC20" s="106">
        <v>1281.92</v>
      </c>
      <c r="CD20" s="106">
        <v>60014.78</v>
      </c>
      <c r="CE20" s="106">
        <v>0</v>
      </c>
      <c r="CF20" s="106">
        <v>56879.360000000001</v>
      </c>
      <c r="CG20" s="106"/>
      <c r="CH20" s="106">
        <v>-32447.71</v>
      </c>
      <c r="CI20" s="106">
        <v>293974</v>
      </c>
      <c r="CJ20" s="106">
        <v>0</v>
      </c>
      <c r="CK20" s="106">
        <v>16328.87</v>
      </c>
      <c r="CL20" s="106">
        <v>5347.68</v>
      </c>
      <c r="CM20" s="106">
        <v>116732.27</v>
      </c>
      <c r="CN20" s="106">
        <v>15069.07</v>
      </c>
      <c r="CO20" s="106">
        <v>67868.800000000003</v>
      </c>
      <c r="CP20" s="106">
        <v>49688.62</v>
      </c>
      <c r="CQ20" s="107">
        <v>0</v>
      </c>
      <c r="CS20" s="144">
        <f t="shared" si="98"/>
        <v>8219813.8400000008</v>
      </c>
      <c r="CT20" s="134">
        <f>CS20/CS13-1</f>
        <v>0.19441936268431315</v>
      </c>
      <c r="CU20" s="140">
        <f>$CS20/$CS$6-1</f>
        <v>0.30204630842392333</v>
      </c>
      <c r="CV20" s="254"/>
      <c r="CW20" s="155" t="s">
        <v>173</v>
      </c>
      <c r="CY20" s="224">
        <f>CS20+1502857.07</f>
        <v>9722670.9100000001</v>
      </c>
      <c r="CZ20" s="227">
        <f>CY20/CS19</f>
        <v>1.7045915724620869E-2</v>
      </c>
    </row>
    <row r="21" spans="1:104" s="119" customFormat="1" ht="25.5" x14ac:dyDescent="0.25">
      <c r="A21" s="254"/>
      <c r="B21" s="137" t="s">
        <v>178</v>
      </c>
      <c r="C21" s="135">
        <f>C20/C19</f>
        <v>3.3988120870824465E-2</v>
      </c>
      <c r="D21" s="135">
        <f t="shared" ref="D21:BO21" si="99">D20/D19</f>
        <v>1.403305735601354E-2</v>
      </c>
      <c r="E21" s="135">
        <f t="shared" si="99"/>
        <v>1.2155467364276027E-2</v>
      </c>
      <c r="F21" s="135">
        <f t="shared" si="99"/>
        <v>1.7005618608473699E-3</v>
      </c>
      <c r="G21" s="135">
        <f t="shared" si="99"/>
        <v>2.3648110564109041E-2</v>
      </c>
      <c r="H21" s="135">
        <f t="shared" si="99"/>
        <v>1.6541394828586565E-3</v>
      </c>
      <c r="I21" s="135">
        <f t="shared" si="99"/>
        <v>0</v>
      </c>
      <c r="J21" s="135">
        <f t="shared" si="99"/>
        <v>2.45606653431845E-3</v>
      </c>
      <c r="K21" s="135">
        <f t="shared" si="99"/>
        <v>3.4459406570060636E-2</v>
      </c>
      <c r="L21" s="135">
        <f t="shared" si="99"/>
        <v>4.6694542707020545E-3</v>
      </c>
      <c r="M21" s="135">
        <f t="shared" si="99"/>
        <v>1.5421135425317825E-2</v>
      </c>
      <c r="N21" s="135">
        <f t="shared" si="99"/>
        <v>0</v>
      </c>
      <c r="O21" s="135">
        <f t="shared" si="99"/>
        <v>5.5535907345604391E-3</v>
      </c>
      <c r="P21" s="135">
        <f t="shared" si="99"/>
        <v>1.0196783970856426E-2</v>
      </c>
      <c r="Q21" s="135">
        <f t="shared" si="99"/>
        <v>7.8724564937076389E-3</v>
      </c>
      <c r="R21" s="135">
        <f t="shared" si="99"/>
        <v>0</v>
      </c>
      <c r="S21" s="135">
        <f t="shared" si="99"/>
        <v>2.536645178430759E-3</v>
      </c>
      <c r="T21" s="135">
        <f t="shared" si="99"/>
        <v>9.2656297610215984E-4</v>
      </c>
      <c r="U21" s="135">
        <f t="shared" si="99"/>
        <v>1.6239598451873484E-2</v>
      </c>
      <c r="V21" s="135">
        <f t="shared" si="99"/>
        <v>1.8970996457126665E-3</v>
      </c>
      <c r="W21" s="135">
        <f t="shared" si="99"/>
        <v>6.8214296538090836E-3</v>
      </c>
      <c r="X21" s="135">
        <f t="shared" si="99"/>
        <v>1.7131139027642482E-2</v>
      </c>
      <c r="Y21" s="135">
        <f t="shared" si="99"/>
        <v>6.6324239372308651E-3</v>
      </c>
      <c r="Z21" s="135">
        <f t="shared" si="99"/>
        <v>8.9386867290066371E-4</v>
      </c>
      <c r="AA21" s="135">
        <f t="shared" si="99"/>
        <v>8.2829782688048431E-4</v>
      </c>
      <c r="AB21" s="135">
        <f t="shared" si="99"/>
        <v>3.8135798961321493E-2</v>
      </c>
      <c r="AC21" s="135">
        <f t="shared" si="99"/>
        <v>3.0452649830528481E-3</v>
      </c>
      <c r="AD21" s="135">
        <f t="shared" si="99"/>
        <v>1.5683119756511601E-3</v>
      </c>
      <c r="AE21" s="135">
        <f t="shared" si="99"/>
        <v>1.8285116597032949E-3</v>
      </c>
      <c r="AF21" s="135">
        <f t="shared" si="99"/>
        <v>3.6285734558600159E-2</v>
      </c>
      <c r="AG21" s="135">
        <f t="shared" si="99"/>
        <v>2.173305393504267E-2</v>
      </c>
      <c r="AH21" s="135">
        <f t="shared" si="99"/>
        <v>1.922634757939189E-2</v>
      </c>
      <c r="AI21" s="135">
        <f t="shared" si="99"/>
        <v>3.6803188009029215E-2</v>
      </c>
      <c r="AJ21" s="135">
        <f t="shared" si="99"/>
        <v>3.4191013034123442E-3</v>
      </c>
      <c r="AK21" s="135">
        <f t="shared" si="99"/>
        <v>9.4693060683633708E-3</v>
      </c>
      <c r="AL21" s="135">
        <f t="shared" si="99"/>
        <v>1.5951045036073055E-2</v>
      </c>
      <c r="AM21" s="135">
        <f t="shared" si="99"/>
        <v>5.0526133621266777E-3</v>
      </c>
      <c r="AN21" s="135">
        <f t="shared" si="99"/>
        <v>1.9913732336651311E-2</v>
      </c>
      <c r="AO21" s="135">
        <f t="shared" si="99"/>
        <v>8.2204130681641004E-3</v>
      </c>
      <c r="AP21" s="135">
        <f t="shared" si="99"/>
        <v>1.5032877736216969E-2</v>
      </c>
      <c r="AQ21" s="135">
        <f t="shared" si="99"/>
        <v>3.5117438175666861E-3</v>
      </c>
      <c r="AR21" s="135">
        <f t="shared" si="99"/>
        <v>3.8076902729432649E-2</v>
      </c>
      <c r="AS21" s="135">
        <f t="shared" si="99"/>
        <v>2.2275443046638907E-2</v>
      </c>
      <c r="AT21" s="135">
        <f t="shared" si="99"/>
        <v>7.9032719365952925E-3</v>
      </c>
      <c r="AU21" s="135">
        <f t="shared" si="99"/>
        <v>1.4909019844839952E-3</v>
      </c>
      <c r="AV21" s="135">
        <f t="shared" si="99"/>
        <v>2.3956802213616887E-2</v>
      </c>
      <c r="AW21" s="135">
        <f t="shared" si="99"/>
        <v>2.1825920139862315E-2</v>
      </c>
      <c r="AX21" s="135">
        <f t="shared" si="99"/>
        <v>1.1504225163536108E-2</v>
      </c>
      <c r="AY21" s="135">
        <f t="shared" si="99"/>
        <v>3.6571995305056296E-2</v>
      </c>
      <c r="AZ21" s="135">
        <f t="shared" si="99"/>
        <v>3.8472051034444642E-2</v>
      </c>
      <c r="BA21" s="135">
        <f t="shared" si="99"/>
        <v>3.6894452519322016E-3</v>
      </c>
      <c r="BB21" s="135">
        <f t="shared" si="99"/>
        <v>9.7172851657727904E-3</v>
      </c>
      <c r="BC21" s="135"/>
      <c r="BD21" s="135">
        <f t="shared" si="99"/>
        <v>3.0292782680778296E-2</v>
      </c>
      <c r="BE21" s="135">
        <f t="shared" si="99"/>
        <v>1.6083548280076344E-2</v>
      </c>
      <c r="BF21" s="135">
        <f t="shared" si="99"/>
        <v>3.5118528657202312E-4</v>
      </c>
      <c r="BG21" s="135">
        <f t="shared" si="99"/>
        <v>0</v>
      </c>
      <c r="BH21" s="135">
        <f t="shared" si="99"/>
        <v>0</v>
      </c>
      <c r="BI21" s="135">
        <f t="shared" si="99"/>
        <v>0</v>
      </c>
      <c r="BJ21" s="135">
        <f t="shared" si="99"/>
        <v>0</v>
      </c>
      <c r="BK21" s="135">
        <f t="shared" si="99"/>
        <v>4.4687622222509974E-3</v>
      </c>
      <c r="BL21" s="135">
        <f t="shared" si="99"/>
        <v>1.1670318215409451E-2</v>
      </c>
      <c r="BM21" s="135"/>
      <c r="BN21" s="135">
        <f t="shared" si="99"/>
        <v>2.148631836941188E-2</v>
      </c>
      <c r="BO21" s="135">
        <f t="shared" si="99"/>
        <v>3.0120209893763381E-2</v>
      </c>
      <c r="BP21" s="135">
        <f t="shared" ref="BP21:CS21" si="100">BP20/BP19</f>
        <v>4.7621339768956789E-3</v>
      </c>
      <c r="BQ21" s="135"/>
      <c r="BR21" s="135">
        <f t="shared" si="100"/>
        <v>0</v>
      </c>
      <c r="BS21" s="135">
        <f t="shared" si="100"/>
        <v>1.8304317783022592E-2</v>
      </c>
      <c r="BT21" s="135">
        <f t="shared" si="100"/>
        <v>2.5540353391168849E-2</v>
      </c>
      <c r="BU21" s="135">
        <f t="shared" si="100"/>
        <v>1.2059948590368318E-3</v>
      </c>
      <c r="BV21" s="135">
        <f t="shared" si="100"/>
        <v>0</v>
      </c>
      <c r="BW21" s="135">
        <f t="shared" si="100"/>
        <v>2.664808790076777E-2</v>
      </c>
      <c r="BX21" s="135">
        <f t="shared" si="100"/>
        <v>1.3402257432177183E-3</v>
      </c>
      <c r="BY21" s="135">
        <f t="shared" si="100"/>
        <v>7.0315361263194556E-2</v>
      </c>
      <c r="BZ21" s="135">
        <f t="shared" si="100"/>
        <v>5.3128172357178446E-3</v>
      </c>
      <c r="CA21" s="135">
        <f t="shared" si="100"/>
        <v>1.1746589045026642E-2</v>
      </c>
      <c r="CB21" s="135">
        <f t="shared" si="100"/>
        <v>6.9583720936118162E-3</v>
      </c>
      <c r="CC21" s="135">
        <f t="shared" si="100"/>
        <v>3.3796818395694312E-4</v>
      </c>
      <c r="CD21" s="135">
        <f t="shared" si="100"/>
        <v>2.034009392091014E-2</v>
      </c>
      <c r="CE21" s="135">
        <f t="shared" si="100"/>
        <v>0</v>
      </c>
      <c r="CF21" s="135">
        <f t="shared" si="100"/>
        <v>1.8561984771038539E-2</v>
      </c>
      <c r="CG21" s="135"/>
      <c r="CH21" s="135">
        <f t="shared" si="100"/>
        <v>-2.7649934742997343E-3</v>
      </c>
      <c r="CI21" s="135">
        <f t="shared" si="100"/>
        <v>4.1186073280707634E-2</v>
      </c>
      <c r="CJ21" s="135">
        <f t="shared" si="100"/>
        <v>0</v>
      </c>
      <c r="CK21" s="135">
        <f t="shared" si="100"/>
        <v>3.0732563642203925E-3</v>
      </c>
      <c r="CL21" s="135">
        <f t="shared" si="100"/>
        <v>9.4371453986237021E-4</v>
      </c>
      <c r="CM21" s="135">
        <f t="shared" si="100"/>
        <v>1.0823389892282161E-2</v>
      </c>
      <c r="CN21" s="135">
        <f t="shared" si="100"/>
        <v>2.0629426096974014E-3</v>
      </c>
      <c r="CO21" s="135">
        <f t="shared" si="100"/>
        <v>1.2564535009670521E-2</v>
      </c>
      <c r="CP21" s="135">
        <f t="shared" si="100"/>
        <v>1.4224272050156297E-2</v>
      </c>
      <c r="CQ21" s="141">
        <f t="shared" si="100"/>
        <v>0</v>
      </c>
      <c r="CS21" s="147">
        <f t="shared" si="100"/>
        <v>1.4411086756479785E-2</v>
      </c>
      <c r="CT21" s="134">
        <f>CS21/CS14-1</f>
        <v>8.4559845927624666E-2</v>
      </c>
      <c r="CU21" s="140">
        <f>$CS21/$CS$7-1</f>
        <v>9.0564574910807938E-2</v>
      </c>
      <c r="CV21" s="254"/>
      <c r="CW21" s="154" t="s">
        <v>178</v>
      </c>
    </row>
    <row r="22" spans="1:104" s="121" customFormat="1" ht="25.5" x14ac:dyDescent="0.25">
      <c r="A22" s="254"/>
      <c r="B22" s="137" t="s">
        <v>177</v>
      </c>
      <c r="C22" s="125">
        <v>3.3988120870824465E-2</v>
      </c>
      <c r="D22" s="125">
        <v>3.0941543115077505E-2</v>
      </c>
      <c r="E22" s="125">
        <v>2.6783488881468708E-2</v>
      </c>
      <c r="F22" s="125">
        <v>5.4095072695648418E-3</v>
      </c>
      <c r="G22" s="125">
        <v>4.4930989189806675E-2</v>
      </c>
      <c r="H22" s="125">
        <v>7.7140220688802124E-3</v>
      </c>
      <c r="I22" s="125">
        <v>9.9830579329694066E-3</v>
      </c>
      <c r="J22" s="125">
        <v>4.0401401117892413E-3</v>
      </c>
      <c r="K22" s="125">
        <v>5.0660669726019389E-2</v>
      </c>
      <c r="L22" s="125">
        <v>1.3701460758864369E-2</v>
      </c>
      <c r="M22" s="125">
        <v>2.4089758724457785E-2</v>
      </c>
      <c r="N22" s="125">
        <v>9.8822019854045689E-3</v>
      </c>
      <c r="O22" s="125">
        <v>7.9621603141820617E-3</v>
      </c>
      <c r="P22" s="125">
        <v>1.3492556129212378E-2</v>
      </c>
      <c r="Q22" s="125">
        <v>2.1992808349075882E-2</v>
      </c>
      <c r="R22" s="125">
        <v>6.5074570047184734E-3</v>
      </c>
      <c r="S22" s="125">
        <v>9.8251934881502384E-3</v>
      </c>
      <c r="T22" s="125">
        <v>1.3311786145641226E-2</v>
      </c>
      <c r="U22" s="125">
        <v>3.0253159701104523E-2</v>
      </c>
      <c r="V22" s="125">
        <v>8.7837206514608177E-3</v>
      </c>
      <c r="W22" s="125">
        <v>1.8230578954286772E-2</v>
      </c>
      <c r="X22" s="125">
        <v>2.5287347637273281E-2</v>
      </c>
      <c r="Y22" s="125">
        <v>2.4828563525006682E-2</v>
      </c>
      <c r="Z22" s="125">
        <v>1.4486153240462043E-2</v>
      </c>
      <c r="AA22" s="125">
        <v>2.0232244615260703E-2</v>
      </c>
      <c r="AB22" s="125">
        <v>3.4747711058036215E-2</v>
      </c>
      <c r="AC22" s="125">
        <v>1.3458613694834665E-2</v>
      </c>
      <c r="AD22" s="125">
        <v>1.5259961843599741E-2</v>
      </c>
      <c r="AE22" s="125">
        <v>8.0256571033439274E-3</v>
      </c>
      <c r="AF22" s="125">
        <v>5.7678679048084262E-2</v>
      </c>
      <c r="AG22" s="125">
        <v>3.2684549938347081E-2</v>
      </c>
      <c r="AH22" s="125">
        <v>4.1681905241111365E-2</v>
      </c>
      <c r="AI22" s="125">
        <v>0.12033819700994794</v>
      </c>
      <c r="AJ22" s="125">
        <v>3.4577235627789533E-2</v>
      </c>
      <c r="AK22" s="125">
        <v>2.1762723244064943E-2</v>
      </c>
      <c r="AL22" s="125">
        <v>2.1599480143781529E-2</v>
      </c>
      <c r="AM22" s="125">
        <v>1.4344232711950971E-2</v>
      </c>
      <c r="AN22" s="125">
        <v>3.4614173763452355E-2</v>
      </c>
      <c r="AO22" s="125">
        <v>1.8071004512872114E-2</v>
      </c>
      <c r="AP22" s="125">
        <v>2.2780822842208177E-2</v>
      </c>
      <c r="AQ22" s="125">
        <v>1.208454812556123E-2</v>
      </c>
      <c r="AR22" s="125">
        <v>5.2296945272497418E-2</v>
      </c>
      <c r="AS22" s="125">
        <v>2.8112965824447396E-2</v>
      </c>
      <c r="AT22" s="125">
        <v>1.0653484665323086E-2</v>
      </c>
      <c r="AU22" s="125">
        <v>8.1505976305420308E-3</v>
      </c>
      <c r="AV22" s="125">
        <v>5.8981309130714227E-2</v>
      </c>
      <c r="AW22" s="125">
        <v>3.8474353496723041E-2</v>
      </c>
      <c r="AX22" s="125">
        <v>2.5519031721755042E-2</v>
      </c>
      <c r="AY22" s="125">
        <v>8.8078719000440994E-2</v>
      </c>
      <c r="AZ22" s="125">
        <v>6.6302199028228134E-2</v>
      </c>
      <c r="BA22" s="125">
        <v>1.5556372997069525E-2</v>
      </c>
      <c r="BB22" s="125">
        <v>2.1254191934818908E-2</v>
      </c>
      <c r="BC22" s="125"/>
      <c r="BD22" s="125">
        <v>5.1296673099368625E-2</v>
      </c>
      <c r="BE22" s="125">
        <v>2.0455354941856744E-2</v>
      </c>
      <c r="BF22" s="125">
        <v>2.3172142831039736E-3</v>
      </c>
      <c r="BG22" s="125">
        <v>1.5643718079938567E-2</v>
      </c>
      <c r="BH22" s="125">
        <v>2.6065837279502183E-2</v>
      </c>
      <c r="BI22" s="125">
        <v>1.6698112997878625E-2</v>
      </c>
      <c r="BJ22" s="125">
        <v>2.8729369095856081E-2</v>
      </c>
      <c r="BK22" s="125">
        <v>1.0522394443542886E-2</v>
      </c>
      <c r="BL22" s="125">
        <v>2.4866497479104917E-2</v>
      </c>
      <c r="BM22" s="125"/>
      <c r="BN22" s="125">
        <v>3.4776502562865887E-2</v>
      </c>
      <c r="BO22" s="125">
        <v>8.6003868903430744E-2</v>
      </c>
      <c r="BP22" s="125">
        <v>7.5788928200787933E-3</v>
      </c>
      <c r="BQ22" s="125"/>
      <c r="BR22" s="125">
        <v>1.0094543490046801E-2</v>
      </c>
      <c r="BS22" s="125">
        <v>2.1665956577082746E-2</v>
      </c>
      <c r="BT22" s="125">
        <v>3.6090822592202101E-2</v>
      </c>
      <c r="BU22" s="125">
        <v>3.4224403513089382E-3</v>
      </c>
      <c r="BV22" s="125">
        <v>2.696516796567066E-2</v>
      </c>
      <c r="BW22" s="125">
        <v>3.4453954715928027E-2</v>
      </c>
      <c r="BX22" s="125">
        <v>1.594896297621097E-2</v>
      </c>
      <c r="BY22" s="125">
        <v>0.14612115951615476</v>
      </c>
      <c r="BZ22" s="125">
        <v>1.9172878029154256E-2</v>
      </c>
      <c r="CA22" s="125">
        <v>2.213084746431139E-2</v>
      </c>
      <c r="CB22" s="125">
        <v>1.2290824395126828E-2</v>
      </c>
      <c r="CC22" s="125">
        <v>1.5934027193151245E-2</v>
      </c>
      <c r="CD22" s="125">
        <v>2.5366459154696354E-2</v>
      </c>
      <c r="CE22" s="125">
        <v>3.1637576444344347E-3</v>
      </c>
      <c r="CF22" s="125">
        <v>2.7042270435627399E-2</v>
      </c>
      <c r="CG22" s="125"/>
      <c r="CH22" s="125">
        <v>1.6895797523608196E-2</v>
      </c>
      <c r="CI22" s="125">
        <v>5.180237230347462E-2</v>
      </c>
      <c r="CJ22" s="125">
        <v>1.9606345032937633E-2</v>
      </c>
      <c r="CK22" s="125">
        <v>1.2796191674862222E-2</v>
      </c>
      <c r="CL22" s="125">
        <v>1.6347319209708392E-2</v>
      </c>
      <c r="CM22" s="125">
        <v>2.7793209876958158E-2</v>
      </c>
      <c r="CN22" s="125">
        <v>5.820311792456085E-3</v>
      </c>
      <c r="CO22" s="125">
        <v>3.1672672254651889E-2</v>
      </c>
      <c r="CP22" s="125">
        <v>2.2122188533480105E-2</v>
      </c>
      <c r="CQ22" s="130">
        <v>2.8567390523714258E-3</v>
      </c>
      <c r="CS22" s="145">
        <f>CS18/CS19</f>
        <v>3.1490859746954758E-2</v>
      </c>
      <c r="CT22" s="134">
        <f>CS22/CS15-1</f>
        <v>4.7717682087463631E-2</v>
      </c>
      <c r="CU22" s="140">
        <f>$CS22/$CS$8-1</f>
        <v>-1.9915151513004048E-2</v>
      </c>
      <c r="CV22" s="254"/>
      <c r="CW22" s="154" t="s">
        <v>177</v>
      </c>
    </row>
    <row r="23" spans="1:104" s="121" customFormat="1" ht="51" x14ac:dyDescent="0.25">
      <c r="A23" s="254"/>
      <c r="B23" s="137" t="s">
        <v>190</v>
      </c>
      <c r="C23" s="123">
        <v>358610.7</v>
      </c>
      <c r="D23" s="123">
        <v>71507.66</v>
      </c>
      <c r="E23" s="123">
        <v>16378.79</v>
      </c>
      <c r="F23" s="123">
        <v>17515.669999999998</v>
      </c>
      <c r="G23" s="123">
        <v>1642598.8499999999</v>
      </c>
      <c r="H23" s="123">
        <v>0</v>
      </c>
      <c r="I23" s="123">
        <v>1575.7199999999998</v>
      </c>
      <c r="J23" s="123">
        <v>10171.27</v>
      </c>
      <c r="K23" s="123">
        <v>-15484.39</v>
      </c>
      <c r="L23" s="123">
        <v>14997.45</v>
      </c>
      <c r="M23" s="123">
        <v>38300.369999999995</v>
      </c>
      <c r="N23" s="123">
        <v>0</v>
      </c>
      <c r="O23" s="123">
        <v>-5358.98</v>
      </c>
      <c r="P23" s="123">
        <v>-2114.12</v>
      </c>
      <c r="Q23" s="123">
        <v>7079.43</v>
      </c>
      <c r="R23" s="123">
        <v>0</v>
      </c>
      <c r="S23" s="123">
        <v>9201.26</v>
      </c>
      <c r="T23" s="123">
        <v>8927.31</v>
      </c>
      <c r="U23" s="123">
        <v>33947.71</v>
      </c>
      <c r="V23" s="123">
        <v>0</v>
      </c>
      <c r="W23" s="123">
        <v>-3471.840000000002</v>
      </c>
      <c r="X23" s="123">
        <v>-949.2</v>
      </c>
      <c r="Y23" s="123">
        <v>25230.43</v>
      </c>
      <c r="Z23" s="123">
        <v>2768.95</v>
      </c>
      <c r="AA23" s="123">
        <v>13281.939999999999</v>
      </c>
      <c r="AB23" s="123">
        <v>61095.08</v>
      </c>
      <c r="AC23" s="123">
        <v>26674.6</v>
      </c>
      <c r="AD23" s="123">
        <v>4491.3900000000003</v>
      </c>
      <c r="AE23" s="123">
        <v>29110.75</v>
      </c>
      <c r="AF23" s="123">
        <v>32064.09</v>
      </c>
      <c r="AG23" s="123">
        <v>36231.81</v>
      </c>
      <c r="AH23" s="123">
        <v>554.63</v>
      </c>
      <c r="AI23" s="123">
        <v>0</v>
      </c>
      <c r="AJ23" s="123">
        <v>30519</v>
      </c>
      <c r="AK23" s="123">
        <v>12723.28</v>
      </c>
      <c r="AL23" s="123">
        <v>20503.11</v>
      </c>
      <c r="AM23" s="123">
        <v>2750.47</v>
      </c>
      <c r="AN23" s="123">
        <v>8744.1299999999992</v>
      </c>
      <c r="AO23" s="123">
        <v>-2040.91</v>
      </c>
      <c r="AP23" s="123">
        <v>-30430.97</v>
      </c>
      <c r="AQ23" s="123">
        <v>0</v>
      </c>
      <c r="AR23" s="123">
        <v>14.73</v>
      </c>
      <c r="AS23" s="123">
        <v>19302.14</v>
      </c>
      <c r="AT23" s="123">
        <v>12377.13</v>
      </c>
      <c r="AU23" s="123">
        <v>5171.1899999999996</v>
      </c>
      <c r="AV23" s="123">
        <v>18987.939999999999</v>
      </c>
      <c r="AW23" s="123">
        <v>27724.28</v>
      </c>
      <c r="AX23" s="123">
        <v>12308.41</v>
      </c>
      <c r="AY23" s="123">
        <v>88512.51</v>
      </c>
      <c r="AZ23" s="123">
        <v>4548.32</v>
      </c>
      <c r="BA23" s="123">
        <v>3564.93</v>
      </c>
      <c r="BB23" s="123">
        <v>5868.9400000000005</v>
      </c>
      <c r="BC23" s="123"/>
      <c r="BD23" s="123">
        <v>40139.619999999995</v>
      </c>
      <c r="BE23" s="123">
        <v>6437.92</v>
      </c>
      <c r="BF23" s="123">
        <v>148.41</v>
      </c>
      <c r="BG23" s="123">
        <v>0</v>
      </c>
      <c r="BH23" s="123">
        <v>18585.25</v>
      </c>
      <c r="BI23" s="123">
        <v>1586.5</v>
      </c>
      <c r="BJ23" s="123">
        <v>57917.65</v>
      </c>
      <c r="BK23" s="123">
        <v>32194.73</v>
      </c>
      <c r="BL23" s="123">
        <v>26527.59</v>
      </c>
      <c r="BM23" s="123"/>
      <c r="BN23" s="123">
        <v>6940.3000000000011</v>
      </c>
      <c r="BO23" s="123">
        <v>305133.14</v>
      </c>
      <c r="BP23" s="123">
        <v>7564</v>
      </c>
      <c r="BQ23" s="123"/>
      <c r="BR23" s="123">
        <v>23728.550000000003</v>
      </c>
      <c r="BS23" s="123">
        <v>25057.65</v>
      </c>
      <c r="BT23" s="123">
        <v>24370.239999999998</v>
      </c>
      <c r="BU23" s="123">
        <v>2416.83</v>
      </c>
      <c r="BV23" s="123">
        <v>23404.67</v>
      </c>
      <c r="BW23" s="123">
        <v>2137.08</v>
      </c>
      <c r="BX23" s="123">
        <v>8.98</v>
      </c>
      <c r="BY23" s="123">
        <v>9206.39</v>
      </c>
      <c r="BZ23" s="123">
        <v>11729.619999999999</v>
      </c>
      <c r="CA23" s="123">
        <v>19047.43</v>
      </c>
      <c r="CB23" s="123">
        <v>59003.48</v>
      </c>
      <c r="CC23" s="123">
        <v>38349.769999999997</v>
      </c>
      <c r="CD23" s="123">
        <v>21559.59</v>
      </c>
      <c r="CE23" s="123">
        <v>0</v>
      </c>
      <c r="CF23" s="123">
        <v>339.88</v>
      </c>
      <c r="CG23" s="123"/>
      <c r="CH23" s="123">
        <v>8640.4</v>
      </c>
      <c r="CI23" s="123">
        <v>61842</v>
      </c>
      <c r="CJ23" s="123">
        <v>-28564.220000000008</v>
      </c>
      <c r="CK23" s="123">
        <v>38929.319999999992</v>
      </c>
      <c r="CL23" s="123">
        <v>7438.22</v>
      </c>
      <c r="CM23" s="123">
        <v>65277.7</v>
      </c>
      <c r="CN23" s="123">
        <v>44508.1</v>
      </c>
      <c r="CO23" s="123">
        <v>50581.78</v>
      </c>
      <c r="CP23" s="123">
        <v>-3307.26</v>
      </c>
      <c r="CQ23" s="128">
        <v>3540.6499999999996</v>
      </c>
      <c r="CS23" s="203">
        <f t="shared" ref="CS23" si="101">SUM(C23:CQ23)</f>
        <v>3688507.9199999995</v>
      </c>
      <c r="CT23" s="134">
        <f t="shared" ref="CT23:CT24" si="102">CS23/CS16-1</f>
        <v>0.31310749848133268</v>
      </c>
      <c r="CU23" s="140">
        <f>$CS23/$CS$9-1</f>
        <v>0.23107272553269009</v>
      </c>
      <c r="CV23" s="254"/>
      <c r="CW23" s="154" t="s">
        <v>190</v>
      </c>
    </row>
    <row r="24" spans="1:104" s="121" customFormat="1" ht="51" x14ac:dyDescent="0.25">
      <c r="A24" s="255"/>
      <c r="B24" s="137" t="s">
        <v>191</v>
      </c>
      <c r="C24" s="125">
        <f>C23/C19</f>
        <v>1.6619776712917731E-2</v>
      </c>
      <c r="D24" s="125">
        <f t="shared" ref="D24" si="103">D23/D19</f>
        <v>9.0994008202873716E-3</v>
      </c>
      <c r="E24" s="125">
        <f t="shared" ref="E24" si="104">E23/E19</f>
        <v>4.0375994243565137E-3</v>
      </c>
      <c r="F24" s="125">
        <f t="shared" ref="F24" si="105">F23/F19</f>
        <v>7.5364164948330476E-3</v>
      </c>
      <c r="G24" s="125">
        <f t="shared" ref="G24" si="106">G23/G19</f>
        <v>2.6069621404450054E-2</v>
      </c>
      <c r="H24" s="125">
        <f t="shared" ref="H24" si="107">H23/H19</f>
        <v>0</v>
      </c>
      <c r="I24" s="125">
        <f t="shared" ref="I24" si="108">I23/I19</f>
        <v>2.4140424394611241E-4</v>
      </c>
      <c r="J24" s="125">
        <f t="shared" ref="J24" si="109">J23/J19</f>
        <v>2.197780680301094E-3</v>
      </c>
      <c r="K24" s="125">
        <f t="shared" ref="K24" si="110">K23/K19</f>
        <v>-5.7232076486149006E-3</v>
      </c>
      <c r="L24" s="125">
        <f t="shared" ref="L24" si="111">L23/L19</f>
        <v>4.1353688149280065E-3</v>
      </c>
      <c r="M24" s="125">
        <f t="shared" ref="M24" si="112">M23/M19</f>
        <v>3.4531178469647847E-3</v>
      </c>
      <c r="N24" s="125">
        <f t="shared" ref="N24" si="113">N23/N19</f>
        <v>0</v>
      </c>
      <c r="O24" s="125">
        <f t="shared" ref="O24" si="114">O23/O19</f>
        <v>-3.1344345758095487E-3</v>
      </c>
      <c r="P24" s="125">
        <f t="shared" ref="P24" si="115">P23/P19</f>
        <v>-5.2205215498873393E-4</v>
      </c>
      <c r="Q24" s="125">
        <f t="shared" ref="Q24" si="116">Q23/Q19</f>
        <v>1.9069403169644937E-3</v>
      </c>
      <c r="R24" s="125">
        <f t="shared" ref="R24" si="117">R23/R19</f>
        <v>0</v>
      </c>
      <c r="S24" s="125">
        <f t="shared" ref="S24" si="118">S23/S19</f>
        <v>1.2138442751719748E-3</v>
      </c>
      <c r="T24" s="125">
        <f t="shared" ref="T24" si="119">T23/T19</f>
        <v>1.1488492947481349E-3</v>
      </c>
      <c r="U24" s="125">
        <f t="shared" ref="U24" si="120">U23/U19</f>
        <v>6.4974176228669951E-3</v>
      </c>
      <c r="V24" s="125">
        <f t="shared" ref="V24" si="121">V23/V19</f>
        <v>0</v>
      </c>
      <c r="W24" s="125">
        <f t="shared" ref="W24" si="122">W23/W19</f>
        <v>-1.2474197351076263E-3</v>
      </c>
      <c r="X24" s="125">
        <f t="shared" ref="X24" si="123">X23/X19</f>
        <v>-3.3356972903205264E-4</v>
      </c>
      <c r="Y24" s="125">
        <f t="shared" ref="Y24" si="124">Y23/Y19</f>
        <v>2.0875854457721092E-3</v>
      </c>
      <c r="Z24" s="125">
        <f t="shared" ref="Z24" si="125">Z23/Z19</f>
        <v>9.3551310313313074E-4</v>
      </c>
      <c r="AA24" s="125">
        <f t="shared" ref="AA24" si="126">AA23/AA19</f>
        <v>1.5998478940333247E-3</v>
      </c>
      <c r="AB24" s="125">
        <f t="shared" ref="AB24" si="127">AB23/AB19</f>
        <v>8.2688885892149115E-3</v>
      </c>
      <c r="AC24" s="125">
        <f t="shared" ref="AC24" si="128">AC23/AC19</f>
        <v>9.2454667185224663E-3</v>
      </c>
      <c r="AD24" s="125">
        <f t="shared" ref="AD24" si="129">AD23/AD19</f>
        <v>2.8743341376140995E-3</v>
      </c>
      <c r="AE24" s="125">
        <f t="shared" ref="AE24" si="130">AE23/AE19</f>
        <v>2.0592371946100822E-3</v>
      </c>
      <c r="AF24" s="125">
        <f t="shared" ref="AF24" si="131">AF23/AF19</f>
        <v>1.4693301022825747E-2</v>
      </c>
      <c r="AG24" s="125">
        <f t="shared" ref="AG24" si="132">AG23/AG19</f>
        <v>4.0022125794643764E-3</v>
      </c>
      <c r="AH24" s="125">
        <f t="shared" ref="AH24" si="133">AH23/AH19</f>
        <v>3.1281130860115588E-4</v>
      </c>
      <c r="AI24" s="125">
        <f t="shared" ref="AI24" si="134">AI23/AI19</f>
        <v>0</v>
      </c>
      <c r="AJ24" s="125">
        <f t="shared" ref="AJ24" si="135">AJ23/AJ19</f>
        <v>1.0853708412610914E-2</v>
      </c>
      <c r="AK24" s="125">
        <f t="shared" ref="AK24" si="136">AK23/AK19</f>
        <v>1.6380456471420527E-3</v>
      </c>
      <c r="AL24" s="125">
        <f t="shared" ref="AL24" si="137">AL23/AL19</f>
        <v>1.7663132988482279E-3</v>
      </c>
      <c r="AM24" s="125">
        <f t="shared" ref="AM24" si="138">AM23/AM19</f>
        <v>1.75851846697254E-3</v>
      </c>
      <c r="AN24" s="125">
        <f t="shared" ref="AN24" si="139">AN23/AN19</f>
        <v>1.4848513410216661E-3</v>
      </c>
      <c r="AO24" s="125">
        <f t="shared" ref="AO24" si="140">AO23/AO19</f>
        <v>-2.2042330679759616E-3</v>
      </c>
      <c r="AP24" s="125">
        <f t="shared" ref="AP24" si="141">AP23/AP19</f>
        <v>-6.448681998802731E-3</v>
      </c>
      <c r="AQ24" s="125">
        <f t="shared" ref="AQ24" si="142">AQ23/AQ19</f>
        <v>0</v>
      </c>
      <c r="AR24" s="125">
        <f t="shared" ref="AR24" si="143">AR23/AR19</f>
        <v>1.078721191187066E-5</v>
      </c>
      <c r="AS24" s="125">
        <f t="shared" ref="AS24" si="144">AS23/AS19</f>
        <v>4.2984809111174162E-3</v>
      </c>
      <c r="AT24" s="125">
        <f t="shared" ref="AT24" si="145">AT23/AT19</f>
        <v>6.8710102260786769E-3</v>
      </c>
      <c r="AU24" s="125">
        <f t="shared" ref="AU24" si="146">AU23/AU19</f>
        <v>1.7523643935484861E-3</v>
      </c>
      <c r="AV24" s="125">
        <f t="shared" ref="AV24" si="147">AV23/AV19</f>
        <v>4.8718999670668466E-3</v>
      </c>
      <c r="AW24" s="125">
        <f t="shared" ref="AW24" si="148">AW23/AW19</f>
        <v>3.7927221505122616E-3</v>
      </c>
      <c r="AX24" s="125">
        <f t="shared" ref="AX24" si="149">AX23/AX19</f>
        <v>2.5232196225065291E-3</v>
      </c>
      <c r="AY24" s="125">
        <f t="shared" ref="AY24" si="150">AY23/AY19</f>
        <v>6.4925521198772778E-3</v>
      </c>
      <c r="AZ24" s="125">
        <f t="shared" ref="AZ24" si="151">AZ23/AZ19</f>
        <v>2.6439348907199892E-3</v>
      </c>
      <c r="BA24" s="125">
        <f t="shared" ref="BA24" si="152">BA23/BA19</f>
        <v>5.0603715313413903E-4</v>
      </c>
      <c r="BB24" s="125">
        <f t="shared" ref="BB24" si="153">BB23/BB19</f>
        <v>1.2460271359332521E-3</v>
      </c>
      <c r="BC24" s="125"/>
      <c r="BD24" s="125">
        <f t="shared" ref="BD24" si="154">BD23/BD19</f>
        <v>9.0193801169878123E-3</v>
      </c>
      <c r="BE24" s="125">
        <f t="shared" ref="BE24" si="155">BE23/BE19</f>
        <v>2.6245263222490615E-3</v>
      </c>
      <c r="BF24" s="125">
        <f t="shared" ref="BF24" si="156">BF23/BF19</f>
        <v>1.9695497940547773E-5</v>
      </c>
      <c r="BG24" s="125">
        <f t="shared" ref="BG24" si="157">BG23/BG19</f>
        <v>0</v>
      </c>
      <c r="BH24" s="125">
        <f t="shared" ref="BH24" si="158">BH23/BH19</f>
        <v>6.12678566408932E-3</v>
      </c>
      <c r="BI24" s="125">
        <f t="shared" ref="BI24" si="159">BI23/BI19</f>
        <v>2.2616901141633451E-4</v>
      </c>
      <c r="BJ24" s="125">
        <f t="shared" ref="BJ24" si="160">BJ23/BJ19</f>
        <v>1.7481413156503277E-2</v>
      </c>
      <c r="BK24" s="125">
        <f t="shared" ref="BK24" si="161">BK23/BK19</f>
        <v>1.7099522349159572E-2</v>
      </c>
      <c r="BL24" s="125">
        <f t="shared" ref="BL24" si="162">BL23/BL19</f>
        <v>4.6111451801345259E-3</v>
      </c>
      <c r="BM24" s="125"/>
      <c r="BN24" s="125">
        <f t="shared" ref="BN24" si="163">BN23/BN19</f>
        <v>1.1690198681936206E-3</v>
      </c>
      <c r="BO24" s="125">
        <f t="shared" ref="BO24" si="164">BO23/BO19</f>
        <v>8.9883763414919018E-3</v>
      </c>
      <c r="BP24" s="125">
        <f t="shared" ref="BP24" si="165">BP23/BP19</f>
        <v>4.1610772591131525E-4</v>
      </c>
      <c r="BQ24" s="125"/>
      <c r="BR24" s="125">
        <f t="shared" ref="BR24" si="166">BR23/BR19</f>
        <v>4.545502296781718E-3</v>
      </c>
      <c r="BS24" s="125">
        <f t="shared" ref="BS24" si="167">BS23/BS19</f>
        <v>3.5265670031982008E-3</v>
      </c>
      <c r="BT24" s="125">
        <f t="shared" ref="BT24" si="168">BT23/BT19</f>
        <v>4.7730365800608791E-3</v>
      </c>
      <c r="BU24" s="125">
        <f t="shared" ref="BU24" si="169">BU23/BU19</f>
        <v>1.1634306177690794E-3</v>
      </c>
      <c r="BV24" s="125">
        <f t="shared" ref="BV24" si="170">BV23/BV19</f>
        <v>9.4814107262805886E-3</v>
      </c>
      <c r="BW24" s="125">
        <f t="shared" ref="BW24" si="171">BW23/BW19</f>
        <v>1.5721241180912475E-3</v>
      </c>
      <c r="BX24" s="125">
        <f t="shared" ref="BX24" si="172">BX23/BX19</f>
        <v>2.1829126913245795E-6</v>
      </c>
      <c r="BY24" s="125">
        <f t="shared" ref="BY24" si="173">BY23/BY19</f>
        <v>4.1813584442808079E-3</v>
      </c>
      <c r="BZ24" s="125">
        <f t="shared" ref="BZ24" si="174">BZ23/BZ19</f>
        <v>3.3232416276487609E-3</v>
      </c>
      <c r="CA24" s="125">
        <f t="shared" ref="CA24" si="175">CA23/CA19</f>
        <v>7.6870361233991706E-3</v>
      </c>
      <c r="CB24" s="125">
        <f t="shared" ref="CB24" si="176">CB23/CB19</f>
        <v>1.0096478983456647E-2</v>
      </c>
      <c r="CC24" s="125">
        <f t="shared" ref="CC24" si="177">CC23/CC19</f>
        <v>1.0110616982390833E-2</v>
      </c>
      <c r="CD24" s="125">
        <f t="shared" ref="CD24" si="178">CD23/CD19</f>
        <v>7.3069348166620793E-3</v>
      </c>
      <c r="CE24" s="125">
        <f t="shared" ref="CE24" si="179">CE23/CE19</f>
        <v>0</v>
      </c>
      <c r="CF24" s="125">
        <f t="shared" ref="CF24" si="180">CF23/CF19</f>
        <v>1.1091628639950552E-4</v>
      </c>
      <c r="CG24" s="125"/>
      <c r="CH24" s="125">
        <f t="shared" ref="CH24" si="181">CH23/CH19</f>
        <v>7.3628153158849803E-4</v>
      </c>
      <c r="CI24" s="125">
        <f t="shared" ref="CI24" si="182">CI23/CI19</f>
        <v>8.6641306504164368E-3</v>
      </c>
      <c r="CJ24" s="125">
        <f t="shared" ref="CJ24" si="183">CJ23/CJ19</f>
        <v>-1.1923083732371285E-3</v>
      </c>
      <c r="CK24" s="125">
        <f t="shared" ref="CK24" si="184">CK23/CK19</f>
        <v>7.3268867009641317E-3</v>
      </c>
      <c r="CL24" s="125">
        <f t="shared" ref="CL24" si="185">CL23/CL19</f>
        <v>1.3126358280029994E-3</v>
      </c>
      <c r="CM24" s="125">
        <f t="shared" ref="CM24" si="186">CM23/CM19</f>
        <v>6.0525337027321335E-3</v>
      </c>
      <c r="CN24" s="125">
        <f t="shared" ref="CN24" si="187">CN23/CN19</f>
        <v>6.0931202766111581E-3</v>
      </c>
      <c r="CO24" s="125">
        <f t="shared" ref="CO24" si="188">CO23/CO19</f>
        <v>9.3641930557406671E-3</v>
      </c>
      <c r="CP24" s="125">
        <f t="shared" ref="CP24" si="189">CP23/CP19</f>
        <v>-9.4676338325757313E-4</v>
      </c>
      <c r="CQ24" s="130">
        <f t="shared" ref="CQ24" si="190">CQ23/CQ19</f>
        <v>2.146467539095654E-3</v>
      </c>
      <c r="CS24" s="145">
        <f>CS23/CS19</f>
        <v>6.4667410566420789E-3</v>
      </c>
      <c r="CT24" s="134">
        <f t="shared" si="102"/>
        <v>0.19233136261181527</v>
      </c>
      <c r="CU24" s="140">
        <f>$CS24/$CS$10-1</f>
        <v>3.1118705163390104E-2</v>
      </c>
      <c r="CV24" s="255"/>
      <c r="CW24" s="154" t="s">
        <v>191</v>
      </c>
    </row>
    <row r="25" spans="1:104" s="121" customFormat="1" ht="30" x14ac:dyDescent="0.25">
      <c r="A25" s="253">
        <v>2013</v>
      </c>
      <c r="B25" s="139" t="s">
        <v>170</v>
      </c>
      <c r="C25" s="123">
        <v>791691.21</v>
      </c>
      <c r="D25" s="123">
        <v>236284.33000000002</v>
      </c>
      <c r="E25" s="123">
        <v>111425.8</v>
      </c>
      <c r="F25" s="123">
        <v>11558.55</v>
      </c>
      <c r="G25" s="123">
        <v>1761467.11</v>
      </c>
      <c r="H25" s="123">
        <v>30169.32</v>
      </c>
      <c r="I25" s="123">
        <v>75832.06</v>
      </c>
      <c r="J25" s="123">
        <v>18918.150000000001</v>
      </c>
      <c r="K25" s="123">
        <v>102132.83</v>
      </c>
      <c r="L25" s="123">
        <v>46341.51</v>
      </c>
      <c r="M25" s="123">
        <v>227024.91999999998</v>
      </c>
      <c r="N25" s="123">
        <v>35426.239999999998</v>
      </c>
      <c r="O25" s="123">
        <v>14849.12</v>
      </c>
      <c r="P25" s="123">
        <v>58281.62</v>
      </c>
      <c r="Q25" s="123">
        <v>119403.72</v>
      </c>
      <c r="R25" s="123">
        <v>16229.25</v>
      </c>
      <c r="S25" s="123">
        <v>90880.270000000019</v>
      </c>
      <c r="T25" s="123">
        <v>93823.4</v>
      </c>
      <c r="U25" s="123">
        <v>83395.41</v>
      </c>
      <c r="V25" s="123">
        <v>46583.03</v>
      </c>
      <c r="W25" s="123">
        <v>47709.73</v>
      </c>
      <c r="X25" s="123">
        <v>64698.3</v>
      </c>
      <c r="Y25" s="123">
        <v>318415.2</v>
      </c>
      <c r="Z25" s="123">
        <v>35860.229999999996</v>
      </c>
      <c r="AA25" s="123">
        <v>209911.93</v>
      </c>
      <c r="AB25" s="123">
        <v>173528.31999999998</v>
      </c>
      <c r="AC25" s="123">
        <v>47114.64</v>
      </c>
      <c r="AD25" s="123">
        <v>24541.660000000003</v>
      </c>
      <c r="AE25" s="123">
        <v>152506.19999999998</v>
      </c>
      <c r="AF25" s="123">
        <v>92515.739999999991</v>
      </c>
      <c r="AG25" s="123">
        <v>285091.18</v>
      </c>
      <c r="AH25" s="123">
        <v>91050.329999999987</v>
      </c>
      <c r="AI25" s="123">
        <v>335173.73</v>
      </c>
      <c r="AJ25" s="123">
        <v>81710.94</v>
      </c>
      <c r="AK25" s="123">
        <v>113983.03</v>
      </c>
      <c r="AL25" s="123">
        <v>241664.15</v>
      </c>
      <c r="AM25" s="123">
        <v>37903.5</v>
      </c>
      <c r="AN25" s="123">
        <v>199898.69</v>
      </c>
      <c r="AO25" s="123">
        <v>12170.77</v>
      </c>
      <c r="AP25" s="123">
        <v>98039.59</v>
      </c>
      <c r="AQ25" s="123">
        <v>20596.030000000002</v>
      </c>
      <c r="AR25" s="123">
        <v>75062.98</v>
      </c>
      <c r="AS25" s="123">
        <v>140019.87</v>
      </c>
      <c r="AT25" s="123">
        <v>15080.349999999999</v>
      </c>
      <c r="AU25" s="123">
        <v>23443.120000000003</v>
      </c>
      <c r="AV25" s="123">
        <v>200658.77000000002</v>
      </c>
      <c r="AW25" s="123">
        <v>366529.75</v>
      </c>
      <c r="AX25" s="123">
        <v>141148.85999999999</v>
      </c>
      <c r="AY25" s="123">
        <v>771884.8</v>
      </c>
      <c r="AZ25" s="123">
        <v>117751.12</v>
      </c>
      <c r="BA25" s="123">
        <v>118010.73000000001</v>
      </c>
      <c r="BB25" s="123">
        <v>86746.34</v>
      </c>
      <c r="BC25" s="123"/>
      <c r="BD25" s="123">
        <v>207008.13</v>
      </c>
      <c r="BE25" s="123">
        <v>47223.67</v>
      </c>
      <c r="BF25" s="123">
        <v>23700.75</v>
      </c>
      <c r="BG25" s="123">
        <v>51863.68</v>
      </c>
      <c r="BH25" s="123">
        <v>80617.73</v>
      </c>
      <c r="BI25" s="123">
        <v>143319.79999999999</v>
      </c>
      <c r="BJ25" s="123">
        <v>57395.81</v>
      </c>
      <c r="BK25" s="123">
        <v>21132.3</v>
      </c>
      <c r="BL25" s="123">
        <v>142585.29</v>
      </c>
      <c r="BM25" s="123"/>
      <c r="BN25" s="123">
        <v>220130.49</v>
      </c>
      <c r="BO25" s="123">
        <v>1881588.7799999998</v>
      </c>
      <c r="BP25" s="123">
        <v>233702.82</v>
      </c>
      <c r="BQ25" s="126"/>
      <c r="BR25" s="123">
        <v>69643.8</v>
      </c>
      <c r="BS25" s="123">
        <v>187553.69</v>
      </c>
      <c r="BT25" s="123">
        <v>141047.70000000001</v>
      </c>
      <c r="BU25" s="123">
        <v>13171.89</v>
      </c>
      <c r="BV25" s="123">
        <v>69330.5</v>
      </c>
      <c r="BW25" s="123">
        <v>53188.429999999993</v>
      </c>
      <c r="BX25" s="123">
        <v>111810.66</v>
      </c>
      <c r="BY25" s="123">
        <v>295570.15999999997</v>
      </c>
      <c r="BZ25" s="123">
        <v>70936.100000000006</v>
      </c>
      <c r="CA25" s="123">
        <v>56303.91</v>
      </c>
      <c r="CB25" s="123">
        <v>58874.7</v>
      </c>
      <c r="CC25" s="123">
        <v>51981.450000000004</v>
      </c>
      <c r="CD25" s="123">
        <v>75768.569999999992</v>
      </c>
      <c r="CE25" s="123">
        <v>11604.63</v>
      </c>
      <c r="CF25" s="123">
        <v>76180.2</v>
      </c>
      <c r="CG25" s="123"/>
      <c r="CH25" s="123">
        <v>162762.82999999999</v>
      </c>
      <c r="CI25" s="123">
        <v>389911.32999999996</v>
      </c>
      <c r="CJ25" s="123">
        <v>442860.51</v>
      </c>
      <c r="CK25" s="123">
        <v>77199.37</v>
      </c>
      <c r="CL25" s="123">
        <v>102200.14</v>
      </c>
      <c r="CM25" s="123">
        <v>278502.07</v>
      </c>
      <c r="CN25" s="123">
        <v>40767.710000000006</v>
      </c>
      <c r="CO25" s="123">
        <v>156980.65</v>
      </c>
      <c r="CP25" s="123">
        <v>87896.3</v>
      </c>
      <c r="CQ25" s="128">
        <v>6847.1100000000006</v>
      </c>
      <c r="CS25" s="144">
        <f t="shared" ref="CS25:CS27" si="191">SUM(C25:CQ25)</f>
        <v>14911302.090000004</v>
      </c>
      <c r="CT25" s="134">
        <f>CS25/CS18-1</f>
        <v>-0.16983235746861225</v>
      </c>
      <c r="CU25" s="140">
        <f>$CS25/$CS$4-1</f>
        <v>-2.8585634849924491E-2</v>
      </c>
      <c r="CV25" s="253">
        <v>2013</v>
      </c>
      <c r="CW25" s="156" t="s">
        <v>170</v>
      </c>
      <c r="CY25" s="225">
        <f>CS25+2688620.92</f>
        <v>17599923.010000005</v>
      </c>
      <c r="CZ25" s="226">
        <f>CY25/CS26</f>
        <v>3.0624224235329241E-2</v>
      </c>
    </row>
    <row r="26" spans="1:104" s="121" customFormat="1" ht="27" customHeight="1" x14ac:dyDescent="0.25">
      <c r="A26" s="254"/>
      <c r="B26" s="138" t="s">
        <v>172</v>
      </c>
      <c r="C26" s="123">
        <v>22550112.560000002</v>
      </c>
      <c r="D26" s="123">
        <v>7692283.2800000003</v>
      </c>
      <c r="E26" s="123">
        <v>4184460.02</v>
      </c>
      <c r="F26" s="123">
        <v>2396709.0699999998</v>
      </c>
      <c r="G26" s="123">
        <v>67124270.50999999</v>
      </c>
      <c r="H26" s="123">
        <v>4972083.1099999994</v>
      </c>
      <c r="I26" s="123">
        <v>6530272.7800000012</v>
      </c>
      <c r="J26" s="123">
        <v>4804544.2699999986</v>
      </c>
      <c r="K26" s="123">
        <v>2807641.76</v>
      </c>
      <c r="L26" s="123">
        <v>3646638.1100000003</v>
      </c>
      <c r="M26" s="123">
        <v>10956578.950000001</v>
      </c>
      <c r="N26" s="123">
        <v>3667180.0399999996</v>
      </c>
      <c r="O26" s="123">
        <v>1754900.7900000003</v>
      </c>
      <c r="P26" s="123">
        <v>4096865.0300000007</v>
      </c>
      <c r="Q26" s="123">
        <v>3762492.59</v>
      </c>
      <c r="R26" s="123">
        <v>1791199.5</v>
      </c>
      <c r="S26" s="123">
        <v>7866468.2000000011</v>
      </c>
      <c r="T26" s="123">
        <v>7996537.6999999993</v>
      </c>
      <c r="U26" s="123">
        <v>5016933.7599999988</v>
      </c>
      <c r="V26" s="123">
        <v>4481422.82</v>
      </c>
      <c r="W26" s="123">
        <v>2861215.1399999997</v>
      </c>
      <c r="X26" s="123">
        <v>2804176.57</v>
      </c>
      <c r="Y26" s="123">
        <v>12435271.68</v>
      </c>
      <c r="Z26" s="123">
        <v>2998954.17</v>
      </c>
      <c r="AA26" s="123">
        <v>8539388.0999999996</v>
      </c>
      <c r="AB26" s="123">
        <v>7342980.7699999986</v>
      </c>
      <c r="AC26" s="123">
        <v>2969424.6399999997</v>
      </c>
      <c r="AD26" s="123">
        <v>1537727.0500000003</v>
      </c>
      <c r="AE26" s="123">
        <v>14446204.319999998</v>
      </c>
      <c r="AF26" s="123">
        <v>2196659.0799999991</v>
      </c>
      <c r="AG26" s="123">
        <v>8553519.7599999998</v>
      </c>
      <c r="AH26" s="123">
        <v>1812301.06</v>
      </c>
      <c r="AI26" s="123">
        <v>7183981.1300000008</v>
      </c>
      <c r="AJ26" s="123">
        <v>2808172.61</v>
      </c>
      <c r="AK26" s="123">
        <v>8071007.3000000007</v>
      </c>
      <c r="AL26" s="123">
        <v>12099356.510000002</v>
      </c>
      <c r="AM26" s="123">
        <v>1633072.5799999998</v>
      </c>
      <c r="AN26" s="123">
        <v>5975517.3499999996</v>
      </c>
      <c r="AO26" s="123">
        <v>931237.6</v>
      </c>
      <c r="AP26" s="123">
        <v>4958788.3900000006</v>
      </c>
      <c r="AQ26" s="123">
        <v>1532864.9</v>
      </c>
      <c r="AR26" s="123">
        <v>1413618.03</v>
      </c>
      <c r="AS26" s="123">
        <v>4586101.3899999997</v>
      </c>
      <c r="AT26" s="123">
        <v>1992261.9700000002</v>
      </c>
      <c r="AU26" s="123">
        <v>2979331.2399999998</v>
      </c>
      <c r="AV26" s="123">
        <v>4017837.89</v>
      </c>
      <c r="AW26" s="123">
        <v>7499809.3200000003</v>
      </c>
      <c r="AX26" s="123">
        <v>5216903.7</v>
      </c>
      <c r="AY26" s="123">
        <v>15363073.509999998</v>
      </c>
      <c r="AZ26" s="123">
        <v>1788514.25</v>
      </c>
      <c r="BA26" s="123">
        <v>7164719.3900000006</v>
      </c>
      <c r="BB26" s="123">
        <v>4976251.8199999994</v>
      </c>
      <c r="BC26" s="123"/>
      <c r="BD26" s="123">
        <v>4613771.8500000006</v>
      </c>
      <c r="BE26" s="123">
        <v>2536379.0799999996</v>
      </c>
      <c r="BF26" s="123">
        <v>4980980.6499999994</v>
      </c>
      <c r="BG26" s="123">
        <v>2972280.5799999996</v>
      </c>
      <c r="BH26" s="123">
        <v>3103279.77</v>
      </c>
      <c r="BI26" s="123">
        <v>7213022.6400000006</v>
      </c>
      <c r="BJ26" s="123">
        <v>6323190.6900000013</v>
      </c>
      <c r="BK26" s="123">
        <v>2026595.73</v>
      </c>
      <c r="BL26" s="123">
        <v>6276001.04</v>
      </c>
      <c r="BM26" s="123"/>
      <c r="BN26" s="123">
        <v>6062565.0800000001</v>
      </c>
      <c r="BO26" s="123">
        <v>32379639.480000004</v>
      </c>
      <c r="BP26" s="123">
        <v>18840345.240000006</v>
      </c>
      <c r="BQ26" s="126"/>
      <c r="BR26" s="123">
        <v>5303183.6900000004</v>
      </c>
      <c r="BS26" s="123">
        <v>7338252.0799999973</v>
      </c>
      <c r="BT26" s="123">
        <v>5125835.32</v>
      </c>
      <c r="BU26" s="123">
        <v>2126769.92</v>
      </c>
      <c r="BV26" s="123">
        <v>2497291.02</v>
      </c>
      <c r="BW26" s="123">
        <v>1477101.68</v>
      </c>
      <c r="BX26" s="123">
        <v>4268675.6999999993</v>
      </c>
      <c r="BY26" s="123">
        <v>2311144.33</v>
      </c>
      <c r="BZ26" s="123">
        <v>3587041.46</v>
      </c>
      <c r="CA26" s="123">
        <v>2664591.9099999997</v>
      </c>
      <c r="CB26" s="123">
        <v>5852530.3400000008</v>
      </c>
      <c r="CC26" s="123">
        <v>3891566.66</v>
      </c>
      <c r="CD26" s="123">
        <v>3125738.25</v>
      </c>
      <c r="CE26" s="123">
        <v>2656187.7599999993</v>
      </c>
      <c r="CF26" s="123">
        <v>3073182.81</v>
      </c>
      <c r="CG26" s="123"/>
      <c r="CH26" s="123">
        <v>11904262.41</v>
      </c>
      <c r="CI26" s="123">
        <v>6729053.5599999987</v>
      </c>
      <c r="CJ26" s="123">
        <v>13641094.6</v>
      </c>
      <c r="CK26" s="123">
        <v>5426360.1100000013</v>
      </c>
      <c r="CL26" s="123">
        <v>5988042.7400000002</v>
      </c>
      <c r="CM26" s="123">
        <v>11311027.929999998</v>
      </c>
      <c r="CN26" s="123">
        <v>7551378.3999999985</v>
      </c>
      <c r="CO26" s="123">
        <v>5557223.5700000003</v>
      </c>
      <c r="CP26" s="123">
        <v>3519307.51</v>
      </c>
      <c r="CQ26" s="128">
        <v>1661187.8599999999</v>
      </c>
      <c r="CS26" s="144">
        <f t="shared" si="191"/>
        <v>574705921.51999986</v>
      </c>
      <c r="CT26" s="134">
        <f>CS26/CS19-1</f>
        <v>7.5820518202125431E-3</v>
      </c>
      <c r="CU26" s="140">
        <f>$CS26/$CS$5-1</f>
        <v>0.20297185621860625</v>
      </c>
      <c r="CV26" s="254"/>
      <c r="CW26" s="155" t="s">
        <v>172</v>
      </c>
      <c r="CZ26" s="226"/>
    </row>
    <row r="27" spans="1:104" s="119" customFormat="1" ht="36" x14ac:dyDescent="0.25">
      <c r="A27" s="254"/>
      <c r="B27" s="138" t="s">
        <v>173</v>
      </c>
      <c r="C27" s="106">
        <v>791691.21</v>
      </c>
      <c r="D27" s="106">
        <v>159289.13</v>
      </c>
      <c r="E27" s="106">
        <v>72640.850000000006</v>
      </c>
      <c r="F27" s="106">
        <v>3337.34</v>
      </c>
      <c r="G27" s="106">
        <v>829975.3</v>
      </c>
      <c r="H27" s="106">
        <v>7989.23</v>
      </c>
      <c r="I27" s="106">
        <v>0</v>
      </c>
      <c r="J27" s="106">
        <v>5034.45</v>
      </c>
      <c r="K27" s="106">
        <v>81934.78</v>
      </c>
      <c r="L27" s="106">
        <v>5286.94</v>
      </c>
      <c r="M27" s="106">
        <v>146550.51999999999</v>
      </c>
      <c r="N27" s="106">
        <v>0</v>
      </c>
      <c r="O27" s="106">
        <v>11423.12</v>
      </c>
      <c r="P27" s="106">
        <v>43004.44</v>
      </c>
      <c r="Q27" s="106">
        <v>54335.57</v>
      </c>
      <c r="R27" s="106">
        <v>0</v>
      </c>
      <c r="S27" s="106">
        <v>-196941.43</v>
      </c>
      <c r="T27" s="106">
        <v>11156.4</v>
      </c>
      <c r="U27" s="106">
        <v>29370.68</v>
      </c>
      <c r="V27" s="106">
        <v>12015.39</v>
      </c>
      <c r="W27" s="106">
        <v>14725.07</v>
      </c>
      <c r="X27" s="106">
        <v>42343.79</v>
      </c>
      <c r="Y27" s="106">
        <v>105547.75</v>
      </c>
      <c r="Z27" s="106">
        <v>3937.06</v>
      </c>
      <c r="AA27" s="106">
        <v>9119.77</v>
      </c>
      <c r="AB27" s="106">
        <v>285528.48</v>
      </c>
      <c r="AC27" s="106">
        <v>444.79</v>
      </c>
      <c r="AD27" s="106">
        <v>6546.6</v>
      </c>
      <c r="AE27" s="106">
        <v>13584.12</v>
      </c>
      <c r="AF27" s="106">
        <v>40577.599999999999</v>
      </c>
      <c r="AG27" s="106">
        <v>209941.78</v>
      </c>
      <c r="AH27" s="106">
        <v>48247.199999999997</v>
      </c>
      <c r="AI27" s="106">
        <v>285642.57</v>
      </c>
      <c r="AJ27" s="106">
        <v>19039.939999999999</v>
      </c>
      <c r="AK27" s="106">
        <v>63984.9</v>
      </c>
      <c r="AL27" s="106">
        <v>177121.21</v>
      </c>
      <c r="AM27" s="106">
        <v>10781.92</v>
      </c>
      <c r="AN27" s="106">
        <v>121323.16</v>
      </c>
      <c r="AO27" s="106">
        <v>8261.89</v>
      </c>
      <c r="AP27" s="106">
        <v>49149.78</v>
      </c>
      <c r="AQ27" s="106">
        <v>2893.65</v>
      </c>
      <c r="AR27" s="106">
        <v>51052</v>
      </c>
      <c r="AS27" s="106">
        <v>114866.75</v>
      </c>
      <c r="AT27" s="106">
        <v>7194.94</v>
      </c>
      <c r="AU27" s="106">
        <v>4369.17</v>
      </c>
      <c r="AV27" s="106">
        <v>113325.38</v>
      </c>
      <c r="AW27" s="106">
        <v>156889.04</v>
      </c>
      <c r="AX27" s="106">
        <v>56118.27</v>
      </c>
      <c r="AY27" s="106">
        <v>267452.31</v>
      </c>
      <c r="AZ27" s="106">
        <v>67286</v>
      </c>
      <c r="BA27" s="106">
        <v>21100.99</v>
      </c>
      <c r="BB27" s="106">
        <v>33662.620000000003</v>
      </c>
      <c r="BC27" s="106"/>
      <c r="BD27" s="106">
        <v>129749.86</v>
      </c>
      <c r="BE27" s="106">
        <v>26846.41</v>
      </c>
      <c r="BF27" s="106">
        <v>972.11</v>
      </c>
      <c r="BG27" s="106">
        <v>0</v>
      </c>
      <c r="BH27" s="106">
        <v>0</v>
      </c>
      <c r="BI27" s="106">
        <v>0</v>
      </c>
      <c r="BJ27" s="106">
        <v>-37947.360000000001</v>
      </c>
      <c r="BK27" s="106">
        <v>8294.92</v>
      </c>
      <c r="BL27" s="106">
        <v>56338.16</v>
      </c>
      <c r="BM27" s="106"/>
      <c r="BN27" s="106">
        <v>173391.68</v>
      </c>
      <c r="BO27" s="106">
        <v>1277988.93</v>
      </c>
      <c r="BP27" s="106">
        <v>108131.8</v>
      </c>
      <c r="BQ27" s="127"/>
      <c r="BR27" s="106">
        <v>24081.57</v>
      </c>
      <c r="BS27" s="106">
        <v>152170.12</v>
      </c>
      <c r="BT27" s="106">
        <v>95462.2</v>
      </c>
      <c r="BU27" s="106">
        <v>6551.66</v>
      </c>
      <c r="BV27" s="106">
        <v>0</v>
      </c>
      <c r="BW27" s="106">
        <v>42217.27</v>
      </c>
      <c r="BX27" s="106">
        <v>5513.38</v>
      </c>
      <c r="BY27" s="106">
        <v>86669.55</v>
      </c>
      <c r="BZ27" s="106">
        <v>23232.959999999999</v>
      </c>
      <c r="CA27" s="106">
        <v>26567.8</v>
      </c>
      <c r="CB27" s="106">
        <v>15750.75</v>
      </c>
      <c r="CC27" s="106">
        <v>190.65</v>
      </c>
      <c r="CD27" s="106">
        <v>69327.509999999995</v>
      </c>
      <c r="CE27" s="106">
        <v>0</v>
      </c>
      <c r="CF27" s="106">
        <v>57232.84</v>
      </c>
      <c r="CG27" s="106"/>
      <c r="CH27" s="106">
        <v>-37220.57</v>
      </c>
      <c r="CI27" s="106">
        <v>272521.55</v>
      </c>
      <c r="CJ27" s="106">
        <v>0</v>
      </c>
      <c r="CK27" s="106">
        <v>18904.439999999999</v>
      </c>
      <c r="CL27" s="106">
        <v>8615.5</v>
      </c>
      <c r="CM27" s="106">
        <v>77335.350000000006</v>
      </c>
      <c r="CN27" s="106">
        <v>5448.41</v>
      </c>
      <c r="CO27" s="106">
        <v>48299.98</v>
      </c>
      <c r="CP27" s="106">
        <v>65824.070000000007</v>
      </c>
      <c r="CQ27" s="107">
        <v>356.34</v>
      </c>
      <c r="CS27" s="144">
        <f t="shared" si="191"/>
        <v>7288974.2599999998</v>
      </c>
      <c r="CT27" s="134">
        <f>CS27/CS20-1</f>
        <v>-0.1132433894634286</v>
      </c>
      <c r="CU27" s="140">
        <f>$CS27/$CS$6-1</f>
        <v>0.15459817121965336</v>
      </c>
      <c r="CV27" s="254"/>
      <c r="CW27" s="155" t="s">
        <v>173</v>
      </c>
      <c r="CY27" s="224">
        <f>CS27+2688620.92</f>
        <v>9977595.1799999997</v>
      </c>
      <c r="CZ27" s="227">
        <f>CY27/CS26</f>
        <v>1.736121867965263E-2</v>
      </c>
    </row>
    <row r="28" spans="1:104" s="119" customFormat="1" ht="25.5" x14ac:dyDescent="0.25">
      <c r="A28" s="254"/>
      <c r="B28" s="137" t="s">
        <v>178</v>
      </c>
      <c r="C28" s="136">
        <f>C27/C26</f>
        <v>3.5108082405066271E-2</v>
      </c>
      <c r="D28" s="136">
        <f t="shared" ref="D28:BO28" si="192">D27/D26</f>
        <v>2.0707652617806348E-2</v>
      </c>
      <c r="E28" s="136">
        <f t="shared" si="192"/>
        <v>1.735967117687983E-2</v>
      </c>
      <c r="F28" s="136">
        <f t="shared" si="192"/>
        <v>1.3924677140726139E-3</v>
      </c>
      <c r="G28" s="136">
        <f t="shared" si="192"/>
        <v>1.2364757094475277E-2</v>
      </c>
      <c r="H28" s="136">
        <f t="shared" si="192"/>
        <v>1.6068174693081509E-3</v>
      </c>
      <c r="I28" s="136">
        <f t="shared" si="192"/>
        <v>0</v>
      </c>
      <c r="J28" s="136">
        <f t="shared" si="192"/>
        <v>1.0478517247589022E-3</v>
      </c>
      <c r="K28" s="136">
        <f t="shared" si="192"/>
        <v>2.9182775796866622E-2</v>
      </c>
      <c r="L28" s="136">
        <f t="shared" si="192"/>
        <v>1.4498120845887828E-3</v>
      </c>
      <c r="M28" s="136">
        <f t="shared" si="192"/>
        <v>1.3375572856160542E-2</v>
      </c>
      <c r="N28" s="136">
        <f t="shared" si="192"/>
        <v>0</v>
      </c>
      <c r="O28" s="136">
        <f t="shared" si="192"/>
        <v>6.5092682532782945E-3</v>
      </c>
      <c r="P28" s="136">
        <f t="shared" si="192"/>
        <v>1.0496914026967589E-2</v>
      </c>
      <c r="Q28" s="136">
        <f t="shared" si="192"/>
        <v>1.444137594966001E-2</v>
      </c>
      <c r="R28" s="136">
        <f t="shared" si="192"/>
        <v>0</v>
      </c>
      <c r="S28" s="136">
        <f t="shared" si="192"/>
        <v>-2.5035559159827272E-2</v>
      </c>
      <c r="T28" s="136">
        <f t="shared" si="192"/>
        <v>1.3951538051274366E-3</v>
      </c>
      <c r="U28" s="136">
        <f t="shared" si="192"/>
        <v>5.8543089075985743E-3</v>
      </c>
      <c r="V28" s="136">
        <f t="shared" si="192"/>
        <v>2.6811551783011626E-3</v>
      </c>
      <c r="W28" s="136">
        <f t="shared" si="192"/>
        <v>5.1464392852331965E-3</v>
      </c>
      <c r="X28" s="136">
        <f t="shared" si="192"/>
        <v>1.5100258112491114E-2</v>
      </c>
      <c r="Y28" s="136">
        <f t="shared" si="192"/>
        <v>8.487771937444313E-3</v>
      </c>
      <c r="Z28" s="136">
        <f t="shared" si="192"/>
        <v>1.3128109923733846E-3</v>
      </c>
      <c r="AA28" s="136">
        <f t="shared" si="192"/>
        <v>1.0679652796199766E-3</v>
      </c>
      <c r="AB28" s="136">
        <f t="shared" si="192"/>
        <v>3.8884546881361372E-2</v>
      </c>
      <c r="AC28" s="136">
        <f t="shared" si="192"/>
        <v>1.4978996065715953E-4</v>
      </c>
      <c r="AD28" s="136">
        <f t="shared" si="192"/>
        <v>4.2573225202743228E-3</v>
      </c>
      <c r="AE28" s="136">
        <f t="shared" si="192"/>
        <v>9.4032451009941147E-4</v>
      </c>
      <c r="AF28" s="136">
        <f t="shared" si="192"/>
        <v>1.8472415847069001E-2</v>
      </c>
      <c r="AG28" s="136">
        <f t="shared" si="192"/>
        <v>2.4544489974966749E-2</v>
      </c>
      <c r="AH28" s="136">
        <f t="shared" si="192"/>
        <v>2.6622066865645378E-2</v>
      </c>
      <c r="AI28" s="136">
        <f t="shared" si="192"/>
        <v>3.9761041243158164E-2</v>
      </c>
      <c r="AJ28" s="136">
        <f t="shared" si="192"/>
        <v>6.7801886295016604E-3</v>
      </c>
      <c r="AK28" s="136">
        <f t="shared" si="192"/>
        <v>7.9277465156053061E-3</v>
      </c>
      <c r="AL28" s="136">
        <f t="shared" si="192"/>
        <v>1.463889503988175E-2</v>
      </c>
      <c r="AM28" s="136">
        <f t="shared" si="192"/>
        <v>6.6022295224624989E-3</v>
      </c>
      <c r="AN28" s="136">
        <f t="shared" si="192"/>
        <v>2.0303373397451523E-2</v>
      </c>
      <c r="AO28" s="136">
        <f t="shared" si="192"/>
        <v>8.8719463217550483E-3</v>
      </c>
      <c r="AP28" s="136">
        <f t="shared" si="192"/>
        <v>9.9116510192523051E-3</v>
      </c>
      <c r="AQ28" s="136">
        <f t="shared" si="192"/>
        <v>1.8877397479712663E-3</v>
      </c>
      <c r="AR28" s="136">
        <f t="shared" si="192"/>
        <v>3.6114423356640404E-2</v>
      </c>
      <c r="AS28" s="136">
        <f t="shared" si="192"/>
        <v>2.5046709662910442E-2</v>
      </c>
      <c r="AT28" s="136">
        <f t="shared" si="192"/>
        <v>3.6114427260788393E-3</v>
      </c>
      <c r="AU28" s="136">
        <f t="shared" si="192"/>
        <v>1.4664935343006709E-3</v>
      </c>
      <c r="AV28" s="136">
        <f t="shared" si="192"/>
        <v>2.8205563067155007E-2</v>
      </c>
      <c r="AW28" s="136">
        <f t="shared" si="192"/>
        <v>2.0919070513115392E-2</v>
      </c>
      <c r="AX28" s="136">
        <f t="shared" si="192"/>
        <v>1.0757007072988522E-2</v>
      </c>
      <c r="AY28" s="136">
        <f t="shared" si="192"/>
        <v>1.7408776298955563E-2</v>
      </c>
      <c r="AZ28" s="136">
        <f t="shared" si="192"/>
        <v>3.7621170756676946E-2</v>
      </c>
      <c r="BA28" s="136">
        <f t="shared" si="192"/>
        <v>2.9451244147050957E-3</v>
      </c>
      <c r="BB28" s="136">
        <f t="shared" si="192"/>
        <v>6.7646536424677975E-3</v>
      </c>
      <c r="BC28" s="136"/>
      <c r="BD28" s="136">
        <f t="shared" si="192"/>
        <v>2.8122296511042259E-2</v>
      </c>
      <c r="BE28" s="136">
        <f t="shared" si="192"/>
        <v>1.058454164509195E-2</v>
      </c>
      <c r="BF28" s="136">
        <f t="shared" si="192"/>
        <v>1.9516437992988392E-4</v>
      </c>
      <c r="BG28" s="136">
        <f t="shared" si="192"/>
        <v>0</v>
      </c>
      <c r="BH28" s="136">
        <f t="shared" si="192"/>
        <v>0</v>
      </c>
      <c r="BI28" s="136">
        <f t="shared" si="192"/>
        <v>0</v>
      </c>
      <c r="BJ28" s="136">
        <f t="shared" si="192"/>
        <v>-6.0012993218776381E-3</v>
      </c>
      <c r="BK28" s="136">
        <f t="shared" si="192"/>
        <v>4.093031420726422E-3</v>
      </c>
      <c r="BL28" s="136">
        <f t="shared" si="192"/>
        <v>8.9767607814163139E-3</v>
      </c>
      <c r="BM28" s="136"/>
      <c r="BN28" s="136">
        <f t="shared" si="192"/>
        <v>2.8600382463853071E-2</v>
      </c>
      <c r="BO28" s="136">
        <f t="shared" si="192"/>
        <v>3.9468905476522612E-2</v>
      </c>
      <c r="BP28" s="136">
        <f t="shared" ref="BP28:CS28" si="193">BP27/BP26</f>
        <v>5.7393746570219414E-3</v>
      </c>
      <c r="BQ28" s="136"/>
      <c r="BR28" s="136">
        <f t="shared" si="193"/>
        <v>4.5409647124631273E-3</v>
      </c>
      <c r="BS28" s="136">
        <f t="shared" si="193"/>
        <v>2.0736562105127362E-2</v>
      </c>
      <c r="BT28" s="136">
        <f t="shared" si="193"/>
        <v>1.8623735262723966E-2</v>
      </c>
      <c r="BU28" s="136">
        <f t="shared" si="193"/>
        <v>3.0805683014361986E-3</v>
      </c>
      <c r="BV28" s="136">
        <f t="shared" si="193"/>
        <v>0</v>
      </c>
      <c r="BW28" s="136">
        <f t="shared" si="193"/>
        <v>2.8581153600746024E-2</v>
      </c>
      <c r="BX28" s="136">
        <f t="shared" si="193"/>
        <v>1.2915902700221527E-3</v>
      </c>
      <c r="BY28" s="136">
        <f t="shared" si="193"/>
        <v>3.7500708577555601E-2</v>
      </c>
      <c r="BZ28" s="136">
        <f t="shared" si="193"/>
        <v>6.4769142646040117E-3</v>
      </c>
      <c r="CA28" s="136">
        <f t="shared" si="193"/>
        <v>9.9706825275169449E-3</v>
      </c>
      <c r="CB28" s="136">
        <f t="shared" si="193"/>
        <v>2.6912718234622596E-3</v>
      </c>
      <c r="CC28" s="136">
        <f t="shared" si="193"/>
        <v>4.8990552303683267E-5</v>
      </c>
      <c r="CD28" s="136">
        <f t="shared" si="193"/>
        <v>2.2179563499918776E-2</v>
      </c>
      <c r="CE28" s="136">
        <f t="shared" si="193"/>
        <v>0</v>
      </c>
      <c r="CF28" s="136">
        <f t="shared" si="193"/>
        <v>1.8623311250397106E-2</v>
      </c>
      <c r="CG28" s="136"/>
      <c r="CH28" s="136">
        <f t="shared" si="193"/>
        <v>-3.1266590669854024E-3</v>
      </c>
      <c r="CI28" s="136">
        <f t="shared" si="193"/>
        <v>4.0499239242197387E-2</v>
      </c>
      <c r="CJ28" s="136">
        <f t="shared" si="193"/>
        <v>0</v>
      </c>
      <c r="CK28" s="136">
        <f t="shared" si="193"/>
        <v>3.4838159681223209E-3</v>
      </c>
      <c r="CL28" s="136">
        <f t="shared" si="193"/>
        <v>1.4387839857001421E-3</v>
      </c>
      <c r="CM28" s="136">
        <f t="shared" si="193"/>
        <v>6.8371637377788721E-3</v>
      </c>
      <c r="CN28" s="136">
        <f t="shared" si="193"/>
        <v>7.2151198250110216E-4</v>
      </c>
      <c r="CO28" s="136">
        <f t="shared" si="193"/>
        <v>8.6913868754069229E-3</v>
      </c>
      <c r="CP28" s="136">
        <f t="shared" si="193"/>
        <v>1.870369946728526E-2</v>
      </c>
      <c r="CQ28" s="142">
        <f t="shared" si="193"/>
        <v>2.1450915250488287E-4</v>
      </c>
      <c r="CS28" s="147">
        <f t="shared" si="193"/>
        <v>1.2682963559383375E-2</v>
      </c>
      <c r="CT28" s="134">
        <f>CS28/CS21-1</f>
        <v>-0.11991623021208853</v>
      </c>
      <c r="CU28" s="140">
        <f>$CS28/$CS$7-1</f>
        <v>-4.02118177153451E-2</v>
      </c>
      <c r="CV28" s="254"/>
      <c r="CW28" s="154" t="s">
        <v>178</v>
      </c>
    </row>
    <row r="29" spans="1:104" s="122" customFormat="1" ht="26.25" thickBot="1" x14ac:dyDescent="0.3">
      <c r="A29" s="254"/>
      <c r="B29" s="137" t="s">
        <v>177</v>
      </c>
      <c r="C29" s="197">
        <v>3.5108082405066271E-2</v>
      </c>
      <c r="D29" s="197">
        <v>3.0717060383662835E-2</v>
      </c>
      <c r="E29" s="197">
        <v>2.6628477621349098E-2</v>
      </c>
      <c r="F29" s="197">
        <v>4.8226754530536322E-3</v>
      </c>
      <c r="G29" s="197">
        <v>2.6241880866885274E-2</v>
      </c>
      <c r="H29" s="197">
        <v>6.0677424999840768E-3</v>
      </c>
      <c r="I29" s="197">
        <v>1.1612387805950119E-2</v>
      </c>
      <c r="J29" s="197">
        <v>3.9375534778868853E-3</v>
      </c>
      <c r="K29" s="197">
        <v>3.6376731339115002E-2</v>
      </c>
      <c r="L29" s="197">
        <v>1.2708009021492949E-2</v>
      </c>
      <c r="M29" s="197">
        <v>2.0720420218393074E-2</v>
      </c>
      <c r="N29" s="197">
        <v>9.6603492638992448E-3</v>
      </c>
      <c r="O29" s="197">
        <v>8.461515365777458E-3</v>
      </c>
      <c r="P29" s="197">
        <v>1.4225906778286028E-2</v>
      </c>
      <c r="Q29" s="197">
        <v>3.1735270473981191E-2</v>
      </c>
      <c r="R29" s="197">
        <v>9.060548531863704E-3</v>
      </c>
      <c r="S29" s="197">
        <v>1.155286816007214E-2</v>
      </c>
      <c r="T29" s="197">
        <v>1.1733002896991283E-2</v>
      </c>
      <c r="U29" s="197">
        <v>1.6622784750500677E-2</v>
      </c>
      <c r="V29" s="197">
        <v>1.0394696477222829E-2</v>
      </c>
      <c r="W29" s="197">
        <v>1.6674639153489174E-2</v>
      </c>
      <c r="X29" s="197">
        <v>2.3072120597598462E-2</v>
      </c>
      <c r="Y29" s="197">
        <v>2.5605809683443927E-2</v>
      </c>
      <c r="Z29" s="197">
        <v>1.1957578531451848E-2</v>
      </c>
      <c r="AA29" s="197">
        <v>2.4581612586503709E-2</v>
      </c>
      <c r="AB29" s="197">
        <v>2.3631863603532224E-2</v>
      </c>
      <c r="AC29" s="197">
        <v>1.5866588889085261E-2</v>
      </c>
      <c r="AD29" s="197">
        <v>1.5959698439329657E-2</v>
      </c>
      <c r="AE29" s="197">
        <v>1.055683531963225E-2</v>
      </c>
      <c r="AF29" s="197">
        <v>4.211656731002611E-2</v>
      </c>
      <c r="AG29" s="197">
        <v>3.3330276657945079E-2</v>
      </c>
      <c r="AH29" s="197">
        <v>5.0240179189654052E-2</v>
      </c>
      <c r="AI29" s="197">
        <v>4.6655708573666584E-2</v>
      </c>
      <c r="AJ29" s="197">
        <v>2.9097548957291483E-2</v>
      </c>
      <c r="AK29" s="197">
        <v>1.4122528423434828E-2</v>
      </c>
      <c r="AL29" s="197">
        <v>1.9973306001874306E-2</v>
      </c>
      <c r="AM29" s="197">
        <v>2.3209929836676337E-2</v>
      </c>
      <c r="AN29" s="197">
        <v>3.3452951149074983E-2</v>
      </c>
      <c r="AO29" s="197">
        <v>1.3069457247001195E-2</v>
      </c>
      <c r="AP29" s="197">
        <v>1.9770875925600846E-2</v>
      </c>
      <c r="AQ29" s="197">
        <v>1.3436298267381557E-2</v>
      </c>
      <c r="AR29" s="197">
        <v>5.3099902807549781E-2</v>
      </c>
      <c r="AS29" s="197">
        <v>3.0531350725327075E-2</v>
      </c>
      <c r="AT29" s="197">
        <v>7.5694613595419869E-3</v>
      </c>
      <c r="AU29" s="197">
        <v>7.8685846290793785E-3</v>
      </c>
      <c r="AV29" s="197">
        <v>4.9941977624189317E-2</v>
      </c>
      <c r="AW29" s="197">
        <v>4.8871875851904993E-2</v>
      </c>
      <c r="AX29" s="197">
        <v>2.7056060091736021E-2</v>
      </c>
      <c r="AY29" s="197">
        <v>5.0242863154795918E-2</v>
      </c>
      <c r="AZ29" s="197">
        <v>6.5837395480634275E-2</v>
      </c>
      <c r="BA29" s="197">
        <v>1.647108889773281E-2</v>
      </c>
      <c r="BB29" s="197">
        <v>1.7432063958531745E-2</v>
      </c>
      <c r="BC29" s="197"/>
      <c r="BD29" s="197">
        <v>4.4867439641602558E-2</v>
      </c>
      <c r="BE29" s="197">
        <v>1.8618537888271815E-2</v>
      </c>
      <c r="BF29" s="197">
        <v>4.7582497635279917E-3</v>
      </c>
      <c r="BG29" s="197">
        <v>1.7449119827038673E-2</v>
      </c>
      <c r="BH29" s="197">
        <v>2.5978234633998207E-2</v>
      </c>
      <c r="BI29" s="197">
        <v>1.9869589650976054E-2</v>
      </c>
      <c r="BJ29" s="197">
        <v>9.0770329116865497E-3</v>
      </c>
      <c r="BK29" s="197">
        <v>1.0427486689710927E-2</v>
      </c>
      <c r="BL29" s="197">
        <v>2.2719131034433356E-2</v>
      </c>
      <c r="BM29" s="197"/>
      <c r="BN29" s="197">
        <v>3.6309794137500621E-2</v>
      </c>
      <c r="BO29" s="197">
        <v>5.8110244901343158E-2</v>
      </c>
      <c r="BP29" s="197">
        <v>1.2404380971948683E-2</v>
      </c>
      <c r="BQ29" s="198"/>
      <c r="BR29" s="197">
        <v>1.3132451008876896E-2</v>
      </c>
      <c r="BS29" s="197">
        <v>2.5558360213758163E-2</v>
      </c>
      <c r="BT29" s="197">
        <v>2.751701746048291E-2</v>
      </c>
      <c r="BU29" s="197">
        <v>6.1933779842062086E-3</v>
      </c>
      <c r="BV29" s="197">
        <v>2.7762282987747258E-2</v>
      </c>
      <c r="BW29" s="197">
        <v>3.6008644983735988E-2</v>
      </c>
      <c r="BX29" s="197">
        <v>2.6193289876764361E-2</v>
      </c>
      <c r="BY29" s="197">
        <v>0.12788909639407936</v>
      </c>
      <c r="BZ29" s="197">
        <v>1.9775656565731471E-2</v>
      </c>
      <c r="CA29" s="197">
        <v>2.1130406419345472E-2</v>
      </c>
      <c r="CB29" s="197">
        <v>1.0059700092045997E-2</v>
      </c>
      <c r="CC29" s="197">
        <v>1.3357461028304729E-2</v>
      </c>
      <c r="CD29" s="197">
        <v>2.4240215891397812E-2</v>
      </c>
      <c r="CE29" s="197">
        <v>4.3689042524614309E-3</v>
      </c>
      <c r="CF29" s="197">
        <v>2.4788697812610762E-2</v>
      </c>
      <c r="CG29" s="197"/>
      <c r="CH29" s="197">
        <v>1.36726513910911E-2</v>
      </c>
      <c r="CI29" s="197">
        <v>5.7944453335574291E-2</v>
      </c>
      <c r="CJ29" s="197">
        <v>3.246517401909961E-2</v>
      </c>
      <c r="CK29" s="197">
        <v>1.4226731811943822E-2</v>
      </c>
      <c r="CL29" s="197">
        <v>1.7067369829761769E-2</v>
      </c>
      <c r="CM29" s="197">
        <v>2.4622171541220841E-2</v>
      </c>
      <c r="CN29" s="197">
        <v>5.3987110485683E-3</v>
      </c>
      <c r="CO29" s="197">
        <v>2.8248035736305636E-2</v>
      </c>
      <c r="CP29" s="197">
        <v>2.4975453196472736E-2</v>
      </c>
      <c r="CQ29" s="202">
        <v>4.1218155784018317E-3</v>
      </c>
      <c r="CS29" s="209">
        <f>CS25/CS26</f>
        <v>2.5945969115059985E-2</v>
      </c>
      <c r="CT29" s="210">
        <f>CS29/CS22-1</f>
        <v>-0.17607936640824728</v>
      </c>
      <c r="CU29" s="215">
        <f>$CS29/$CS$8-1</f>
        <v>-0.19248787066091744</v>
      </c>
      <c r="CV29" s="254"/>
      <c r="CW29" s="158" t="s">
        <v>177</v>
      </c>
      <c r="CZ29" s="228"/>
    </row>
    <row r="30" spans="1:104" ht="51" x14ac:dyDescent="0.25">
      <c r="A30" s="254"/>
      <c r="B30" s="204" t="s">
        <v>190</v>
      </c>
      <c r="C30" s="205">
        <v>73849.31</v>
      </c>
      <c r="D30" s="205">
        <v>52670.67</v>
      </c>
      <c r="E30" s="205">
        <v>42089.61</v>
      </c>
      <c r="F30" s="205">
        <v>0</v>
      </c>
      <c r="G30" s="205">
        <v>796890.51</v>
      </c>
      <c r="H30" s="205">
        <v>8094.170000000001</v>
      </c>
      <c r="I30" s="205">
        <v>3445.38</v>
      </c>
      <c r="J30" s="205">
        <v>2036.48</v>
      </c>
      <c r="K30" s="205">
        <v>17611.050000000003</v>
      </c>
      <c r="L30" s="205">
        <v>1846.5100000000002</v>
      </c>
      <c r="M30" s="205">
        <v>10366.450000000001</v>
      </c>
      <c r="N30" s="205">
        <v>0</v>
      </c>
      <c r="O30" s="205">
        <v>3528.79</v>
      </c>
      <c r="P30" s="205">
        <v>-178.31</v>
      </c>
      <c r="Q30" s="205">
        <v>27584.980000000003</v>
      </c>
      <c r="R30" s="205">
        <v>77.2</v>
      </c>
      <c r="S30" s="205">
        <v>16468.810000000001</v>
      </c>
      <c r="T30" s="205">
        <v>5081.6899999999996</v>
      </c>
      <c r="U30" s="205">
        <v>89175.48000000001</v>
      </c>
      <c r="V30" s="205">
        <v>0</v>
      </c>
      <c r="W30" s="205">
        <v>-2863.97</v>
      </c>
      <c r="X30" s="205">
        <v>0</v>
      </c>
      <c r="Y30" s="205">
        <v>49439.24</v>
      </c>
      <c r="Z30" s="205">
        <v>1291.3699999999999</v>
      </c>
      <c r="AA30" s="205">
        <v>4603.75</v>
      </c>
      <c r="AB30" s="205">
        <v>36863.01</v>
      </c>
      <c r="AC30" s="205">
        <v>39136.01</v>
      </c>
      <c r="AD30" s="205">
        <v>4095.98</v>
      </c>
      <c r="AE30" s="205">
        <v>18006.14</v>
      </c>
      <c r="AF30" s="205">
        <v>3773.2000000000003</v>
      </c>
      <c r="AG30" s="205">
        <v>16764.780000000002</v>
      </c>
      <c r="AH30" s="205">
        <v>25411.31</v>
      </c>
      <c r="AI30" s="205">
        <v>24433.67</v>
      </c>
      <c r="AJ30" s="205">
        <v>-6642.75</v>
      </c>
      <c r="AK30" s="205">
        <v>5040.91</v>
      </c>
      <c r="AL30" s="205">
        <v>16700.5</v>
      </c>
      <c r="AM30" s="205">
        <v>1245.56</v>
      </c>
      <c r="AN30" s="205">
        <v>9388.19</v>
      </c>
      <c r="AO30" s="205">
        <v>650.57000000000005</v>
      </c>
      <c r="AP30" s="205">
        <v>-503.35999999999967</v>
      </c>
      <c r="AQ30" s="205">
        <v>77.38</v>
      </c>
      <c r="AR30" s="205">
        <v>-942.23</v>
      </c>
      <c r="AS30" s="205">
        <v>10646.42</v>
      </c>
      <c r="AT30" s="205">
        <v>5183.6099999999997</v>
      </c>
      <c r="AU30" s="205">
        <v>-255.93</v>
      </c>
      <c r="AV30" s="205">
        <v>60728.53</v>
      </c>
      <c r="AW30" s="205">
        <v>35432.379999999997</v>
      </c>
      <c r="AX30" s="205">
        <v>15940.24</v>
      </c>
      <c r="AY30" s="205">
        <v>107400.05000000002</v>
      </c>
      <c r="AZ30" s="205">
        <v>46276.98</v>
      </c>
      <c r="BA30" s="205">
        <v>-7709.14</v>
      </c>
      <c r="BB30" s="205">
        <v>23867.930000000004</v>
      </c>
      <c r="BC30" s="205"/>
      <c r="BD30" s="205">
        <v>67990.86</v>
      </c>
      <c r="BE30" s="205">
        <v>0</v>
      </c>
      <c r="BF30" s="205">
        <v>3021.74</v>
      </c>
      <c r="BG30" s="205">
        <v>10615.16</v>
      </c>
      <c r="BH30" s="205">
        <v>11569.07</v>
      </c>
      <c r="BI30" s="205">
        <v>3820.54</v>
      </c>
      <c r="BJ30" s="205">
        <v>70485.89</v>
      </c>
      <c r="BK30" s="205">
        <v>52768.94</v>
      </c>
      <c r="BL30" s="205">
        <v>23487.019999999997</v>
      </c>
      <c r="BM30" s="205"/>
      <c r="BN30" s="205">
        <v>69739.31</v>
      </c>
      <c r="BO30" s="205">
        <v>208350.91</v>
      </c>
      <c r="BP30" s="205">
        <v>28160.78</v>
      </c>
      <c r="BQ30" s="205"/>
      <c r="BR30" s="205">
        <v>24081.57</v>
      </c>
      <c r="BS30" s="205">
        <v>22110.720000000001</v>
      </c>
      <c r="BT30" s="205">
        <v>19402.28</v>
      </c>
      <c r="BU30" s="205">
        <v>648.98</v>
      </c>
      <c r="BV30" s="205">
        <v>-258.42999999999995</v>
      </c>
      <c r="BW30" s="205">
        <v>8036.9</v>
      </c>
      <c r="BX30" s="205">
        <v>0</v>
      </c>
      <c r="BY30" s="205">
        <v>21294.12999999999</v>
      </c>
      <c r="BZ30" s="205">
        <v>21019.89</v>
      </c>
      <c r="CA30" s="205">
        <v>23906.120000000003</v>
      </c>
      <c r="CB30" s="205">
        <v>10882.19</v>
      </c>
      <c r="CC30" s="205">
        <v>2081.35</v>
      </c>
      <c r="CD30" s="205">
        <v>3476.51</v>
      </c>
      <c r="CE30" s="205">
        <v>0</v>
      </c>
      <c r="CF30" s="205">
        <v>843.99</v>
      </c>
      <c r="CG30" s="205"/>
      <c r="CH30" s="205">
        <v>6586.93</v>
      </c>
      <c r="CI30" s="205">
        <v>57350.310000000005</v>
      </c>
      <c r="CJ30" s="205">
        <v>54146.85</v>
      </c>
      <c r="CK30" s="205">
        <v>18676.13</v>
      </c>
      <c r="CL30" s="205">
        <v>17241.900000000001</v>
      </c>
      <c r="CM30" s="205">
        <v>14368.14</v>
      </c>
      <c r="CN30" s="205">
        <v>59898.38</v>
      </c>
      <c r="CO30" s="205">
        <v>44122.29</v>
      </c>
      <c r="CP30" s="205">
        <v>29353.58</v>
      </c>
      <c r="CQ30" s="206">
        <v>1428.18</v>
      </c>
      <c r="CS30" s="216">
        <f t="shared" ref="CS30" si="194">SUM(C30:CQ30)</f>
        <v>2704828.2199999997</v>
      </c>
      <c r="CT30" s="210">
        <f t="shared" ref="CT30:CT31" si="195">CS30/CS23-1</f>
        <v>-0.26668770173062284</v>
      </c>
      <c r="CU30" s="140">
        <f>$CS30/$CS$9-1</f>
        <v>-9.7239230302876734E-2</v>
      </c>
      <c r="CV30" s="254"/>
      <c r="CW30" s="154" t="s">
        <v>190</v>
      </c>
    </row>
    <row r="31" spans="1:104" ht="51.75" thickBot="1" x14ac:dyDescent="0.3">
      <c r="A31" s="256"/>
      <c r="B31" s="143" t="s">
        <v>191</v>
      </c>
      <c r="C31" s="207">
        <f>C30/C26</f>
        <v>3.2748976220631329E-3</v>
      </c>
      <c r="D31" s="207">
        <f t="shared" ref="D31" si="196">D30/D26</f>
        <v>6.8472088303019431E-3</v>
      </c>
      <c r="E31" s="207">
        <f t="shared" ref="E31" si="197">E30/E26</f>
        <v>1.0058552309934604E-2</v>
      </c>
      <c r="F31" s="207">
        <f t="shared" ref="F31" si="198">F30/F26</f>
        <v>0</v>
      </c>
      <c r="G31" s="207">
        <f t="shared" ref="G31" si="199">G30/G26</f>
        <v>1.187186846047409E-2</v>
      </c>
      <c r="H31" s="207">
        <f t="shared" ref="H31" si="200">H30/H26</f>
        <v>1.6279233112014497E-3</v>
      </c>
      <c r="I31" s="207">
        <f t="shared" ref="I31" si="201">I30/I26</f>
        <v>5.276012375091013E-4</v>
      </c>
      <c r="J31" s="207">
        <f t="shared" ref="J31" si="202">J30/J26</f>
        <v>4.2386538359443621E-4</v>
      </c>
      <c r="K31" s="207">
        <f t="shared" ref="K31" si="203">K30/K26</f>
        <v>6.2725416934958271E-3</v>
      </c>
      <c r="L31" s="207">
        <f t="shared" ref="L31" si="204">L30/L26</f>
        <v>5.0635954111717435E-4</v>
      </c>
      <c r="M31" s="207">
        <f t="shared" ref="M31" si="205">M30/M26</f>
        <v>9.4613930564521685E-4</v>
      </c>
      <c r="N31" s="207">
        <f t="shared" ref="N31" si="206">N30/N26</f>
        <v>0</v>
      </c>
      <c r="O31" s="207">
        <f t="shared" ref="O31" si="207">O30/O26</f>
        <v>2.0108202242019617E-3</v>
      </c>
      <c r="P31" s="207">
        <f t="shared" ref="P31" si="208">P30/P26</f>
        <v>-4.3523523155948334E-5</v>
      </c>
      <c r="Q31" s="207">
        <f t="shared" ref="Q31" si="209">Q30/Q26</f>
        <v>7.3315705852327016E-3</v>
      </c>
      <c r="R31" s="207">
        <f t="shared" ref="R31" si="210">R30/R26</f>
        <v>4.3099610065768778E-5</v>
      </c>
      <c r="S31" s="207">
        <f t="shared" ref="S31" si="211">S30/S26</f>
        <v>2.0935456142821499E-3</v>
      </c>
      <c r="T31" s="207">
        <f t="shared" ref="T31" si="212">T30/T26</f>
        <v>6.3548628051863002E-4</v>
      </c>
      <c r="U31" s="207">
        <f t="shared" ref="U31" si="213">U30/U26</f>
        <v>1.7774896832602395E-2</v>
      </c>
      <c r="V31" s="207">
        <f t="shared" ref="V31" si="214">V30/V26</f>
        <v>0</v>
      </c>
      <c r="W31" s="207">
        <f t="shared" ref="W31" si="215">W30/W26</f>
        <v>-1.0009628286812434E-3</v>
      </c>
      <c r="X31" s="207">
        <f t="shared" ref="X31" si="216">X30/X26</f>
        <v>0</v>
      </c>
      <c r="Y31" s="207">
        <f t="shared" ref="Y31" si="217">Y30/Y26</f>
        <v>3.9757265681227161E-3</v>
      </c>
      <c r="Z31" s="207">
        <f t="shared" ref="Z31" si="218">Z30/Z26</f>
        <v>4.3060678049641548E-4</v>
      </c>
      <c r="AA31" s="207">
        <f t="shared" ref="AA31" si="219">AA30/AA26</f>
        <v>5.391194247278678E-4</v>
      </c>
      <c r="AB31" s="207">
        <f t="shared" ref="AB31" si="220">AB30/AB26</f>
        <v>5.0201697586632803E-3</v>
      </c>
      <c r="AC31" s="207">
        <f t="shared" ref="AC31" si="221">AC30/AC26</f>
        <v>1.3179660959504938E-2</v>
      </c>
      <c r="AD31" s="207">
        <f t="shared" ref="AD31" si="222">AD30/AD26</f>
        <v>2.6636586772665533E-3</v>
      </c>
      <c r="AE31" s="207">
        <f t="shared" ref="AE31" si="223">AE30/AE26</f>
        <v>1.2464270614718817E-3</v>
      </c>
      <c r="AF31" s="207">
        <f t="shared" ref="AF31" si="224">AF30/AF26</f>
        <v>1.7176994074110043E-3</v>
      </c>
      <c r="AG31" s="207">
        <f t="shared" ref="AG31" si="225">AG30/AG26</f>
        <v>1.9599861192113508E-3</v>
      </c>
      <c r="AH31" s="207">
        <f t="shared" ref="AH31" si="226">AH30/AH26</f>
        <v>1.4021572111203202E-2</v>
      </c>
      <c r="AI31" s="207">
        <f t="shared" ref="AI31" si="227">AI30/AI26</f>
        <v>3.4011322632747499E-3</v>
      </c>
      <c r="AJ31" s="207">
        <f t="shared" ref="AJ31" si="228">AJ30/AJ26</f>
        <v>-2.3655062998424446E-3</v>
      </c>
      <c r="AK31" s="207">
        <f t="shared" ref="AK31" si="229">AK30/AK26</f>
        <v>6.2457012026243604E-4</v>
      </c>
      <c r="AL31" s="207">
        <f t="shared" ref="AL31" si="230">AL30/AL26</f>
        <v>1.3802800162303836E-3</v>
      </c>
      <c r="AM31" s="207">
        <f t="shared" ref="AM31" si="231">AM30/AM26</f>
        <v>7.6270951778518016E-4</v>
      </c>
      <c r="AN31" s="207">
        <f t="shared" ref="AN31" si="232">AN30/AN26</f>
        <v>1.5711091525824122E-3</v>
      </c>
      <c r="AO31" s="207">
        <f t="shared" ref="AO31" si="233">AO30/AO26</f>
        <v>6.9860795998786997E-4</v>
      </c>
      <c r="AP31" s="207">
        <f t="shared" ref="AP31" si="234">AP30/AP26</f>
        <v>-1.0150866712019538E-4</v>
      </c>
      <c r="AQ31" s="207">
        <f t="shared" ref="AQ31" si="235">AQ30/AQ26</f>
        <v>5.0480639226588068E-5</v>
      </c>
      <c r="AR31" s="207">
        <f t="shared" ref="AR31" si="236">AR30/AR26</f>
        <v>-6.6653790486812057E-4</v>
      </c>
      <c r="AS31" s="207">
        <f t="shared" ref="AS31" si="237">AS30/AS26</f>
        <v>2.3214532550925571E-3</v>
      </c>
      <c r="AT31" s="207">
        <f t="shared" ref="AT31" si="238">AT30/AT26</f>
        <v>2.601871680560162E-3</v>
      </c>
      <c r="AU31" s="207">
        <f t="shared" ref="AU31" si="239">AU30/AU26</f>
        <v>-8.5901828089447358E-5</v>
      </c>
      <c r="AV31" s="207">
        <f t="shared" ref="AV31" si="240">AV30/AV26</f>
        <v>1.5114728782648818E-2</v>
      </c>
      <c r="AW31" s="207">
        <f t="shared" ref="AW31" si="241">AW30/AW26</f>
        <v>4.7244374474309965E-3</v>
      </c>
      <c r="AX31" s="207">
        <f t="shared" ref="AX31" si="242">AX30/AX26</f>
        <v>3.055498225892113E-3</v>
      </c>
      <c r="AY31" s="207">
        <f t="shared" ref="AY31" si="243">AY30/AY26</f>
        <v>6.9907919095805997E-3</v>
      </c>
      <c r="AZ31" s="207">
        <f t="shared" ref="AZ31" si="244">AZ30/AZ26</f>
        <v>2.5874538041841155E-2</v>
      </c>
      <c r="BA31" s="207">
        <f t="shared" ref="BA31" si="245">BA30/BA26</f>
        <v>-1.0759863129824543E-3</v>
      </c>
      <c r="BB31" s="207">
        <f t="shared" ref="BB31" si="246">BB30/BB26</f>
        <v>4.7963669973598733E-3</v>
      </c>
      <c r="BC31" s="207"/>
      <c r="BD31" s="207">
        <f t="shared" ref="BD31" si="247">BD30/BD26</f>
        <v>1.4736502412879387E-2</v>
      </c>
      <c r="BE31" s="207">
        <f t="shared" ref="BE31" si="248">BE30/BE26</f>
        <v>0</v>
      </c>
      <c r="BF31" s="207">
        <f t="shared" ref="BF31" si="249">BF30/BF26</f>
        <v>6.0665563918623139E-4</v>
      </c>
      <c r="BG31" s="207">
        <f t="shared" ref="BG31" si="250">BG30/BG26</f>
        <v>3.5713855789482707E-3</v>
      </c>
      <c r="BH31" s="207">
        <f t="shared" ref="BH31" si="251">BH30/BH26</f>
        <v>3.7280138619277627E-3</v>
      </c>
      <c r="BI31" s="207">
        <f t="shared" ref="BI31" si="252">BI30/BI26</f>
        <v>5.2967253683817626E-4</v>
      </c>
      <c r="BJ31" s="207">
        <f t="shared" ref="BJ31" si="253">BJ30/BJ26</f>
        <v>1.1147202963761952E-2</v>
      </c>
      <c r="BK31" s="207">
        <f t="shared" ref="BK31" si="254">BK30/BK26</f>
        <v>2.6038217301484201E-2</v>
      </c>
      <c r="BL31" s="207">
        <f t="shared" ref="BL31" si="255">BL30/BL26</f>
        <v>3.7423543830387889E-3</v>
      </c>
      <c r="BM31" s="207"/>
      <c r="BN31" s="207">
        <f t="shared" ref="BN31" si="256">BN30/BN26</f>
        <v>1.1503267854404624E-2</v>
      </c>
      <c r="BO31" s="207">
        <f t="shared" ref="BO31" si="257">BO30/BO26</f>
        <v>6.4346272332245239E-3</v>
      </c>
      <c r="BP31" s="207">
        <f t="shared" ref="BP31" si="258">BP30/BP26</f>
        <v>1.4947061553952708E-3</v>
      </c>
      <c r="BQ31" s="207"/>
      <c r="BR31" s="207">
        <f t="shared" ref="BR31" si="259">BR30/BR26</f>
        <v>4.5409647124631273E-3</v>
      </c>
      <c r="BS31" s="207">
        <f t="shared" ref="BS31" si="260">BS30/BS26</f>
        <v>3.0130771958981287E-3</v>
      </c>
      <c r="BT31" s="207">
        <f t="shared" ref="BT31" si="261">BT30/BT26</f>
        <v>3.7851937857418323E-3</v>
      </c>
      <c r="BU31" s="207">
        <f t="shared" ref="BU31" si="262">BU30/BU26</f>
        <v>3.0514819393345571E-4</v>
      </c>
      <c r="BV31" s="207">
        <f t="shared" ref="BV31" si="263">BV30/BV26</f>
        <v>-1.0348413458035818E-4</v>
      </c>
      <c r="BW31" s="207">
        <f t="shared" ref="BW31" si="264">BW30/BW26</f>
        <v>5.4409930669092462E-3</v>
      </c>
      <c r="BX31" s="207">
        <f t="shared" ref="BX31" si="265">BX30/BX26</f>
        <v>0</v>
      </c>
      <c r="BY31" s="207">
        <f t="shared" ref="BY31" si="266">BY30/BY26</f>
        <v>9.2136738167278333E-3</v>
      </c>
      <c r="BZ31" s="207">
        <f t="shared" ref="BZ31" si="267">BZ30/BZ26</f>
        <v>5.8599517832169127E-3</v>
      </c>
      <c r="CA31" s="207">
        <f t="shared" ref="CA31" si="268">CA30/CA26</f>
        <v>8.9717753440150642E-3</v>
      </c>
      <c r="CB31" s="207">
        <f t="shared" ref="CB31" si="269">CB30/CB26</f>
        <v>1.8593991603296839E-3</v>
      </c>
      <c r="CC31" s="207">
        <f t="shared" ref="CC31" si="270">CC30/CC26</f>
        <v>5.3483601383305093E-4</v>
      </c>
      <c r="CD31" s="207">
        <f t="shared" ref="CD31" si="271">CD30/CD26</f>
        <v>1.1122204490411187E-3</v>
      </c>
      <c r="CE31" s="207">
        <f t="shared" ref="CE31" si="272">CE30/CE26</f>
        <v>0</v>
      </c>
      <c r="CF31" s="207">
        <f t="shared" ref="CF31" si="273">CF30/CF26</f>
        <v>2.7463058730307032E-4</v>
      </c>
      <c r="CG31" s="207"/>
      <c r="CH31" s="207">
        <f t="shared" ref="CH31" si="274">CH30/CH26</f>
        <v>5.5332533618099235E-4</v>
      </c>
      <c r="CI31" s="207">
        <f t="shared" ref="CI31" si="275">CI30/CI26</f>
        <v>8.5227899419483919E-3</v>
      </c>
      <c r="CJ31" s="207">
        <f t="shared" ref="CJ31" si="276">CJ30/CJ26</f>
        <v>3.9693918697697467E-3</v>
      </c>
      <c r="CK31" s="207">
        <f t="shared" ref="CK31" si="277">CK30/CK26</f>
        <v>3.4417417239933227E-3</v>
      </c>
      <c r="CL31" s="207">
        <f t="shared" ref="CL31" si="278">CL30/CL26</f>
        <v>2.8793882656889653E-3</v>
      </c>
      <c r="CM31" s="207">
        <f t="shared" ref="CM31" si="279">CM30/CM26</f>
        <v>1.2702771214888162E-3</v>
      </c>
      <c r="CN31" s="207">
        <f t="shared" ref="CN31" si="280">CN30/CN26</f>
        <v>7.9321121028711802E-3</v>
      </c>
      <c r="CO31" s="207">
        <f t="shared" ref="CO31" si="281">CO30/CO26</f>
        <v>7.9396283853305546E-3</v>
      </c>
      <c r="CP31" s="207">
        <f t="shared" ref="CP31" si="282">CP30/CP26</f>
        <v>8.3407260992660465E-3</v>
      </c>
      <c r="CQ31" s="208">
        <f t="shared" ref="CQ31" si="283">CQ30/CQ26</f>
        <v>8.5973419044851451E-4</v>
      </c>
      <c r="CS31" s="217">
        <f>CS30/CS26</f>
        <v>4.7064561521241808E-3</v>
      </c>
      <c r="CT31" s="157">
        <f t="shared" si="195"/>
        <v>-0.27220587450457523</v>
      </c>
      <c r="CU31" s="218">
        <f>$CS31/$CS$10-1</f>
        <v>-0.24955786369363586</v>
      </c>
      <c r="CV31" s="256"/>
      <c r="CW31" s="158" t="s">
        <v>191</v>
      </c>
    </row>
  </sheetData>
  <mergeCells count="8">
    <mergeCell ref="CV4:CV10"/>
    <mergeCell ref="CV11:CV17"/>
    <mergeCell ref="CV18:CV24"/>
    <mergeCell ref="CV25:CV31"/>
    <mergeCell ref="A4:A10"/>
    <mergeCell ref="A11:A17"/>
    <mergeCell ref="A18:A24"/>
    <mergeCell ref="A25:A31"/>
  </mergeCells>
  <pageMargins left="0.7" right="0.7" top="0.75" bottom="0.75" header="0.3" footer="0.3"/>
  <pageSetup paperSize="8" scale="67" fitToWidth="0" orientation="landscape" r:id="rId1"/>
  <colBreaks count="2" manualBreakCount="2">
    <brk id="89" max="30" man="1"/>
    <brk id="9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2013</vt:lpstr>
      <vt:lpstr>2012</vt:lpstr>
      <vt:lpstr>2011</vt:lpstr>
      <vt:lpstr>2010</vt:lpstr>
      <vt:lpstr>Samenvatting 2010 - 2013</vt:lpstr>
      <vt:lpstr>Blad3</vt:lpstr>
      <vt:lpstr>'Samenvatting 2010 - 2013'!Afdrukbereik</vt:lpstr>
    </vt:vector>
  </TitlesOfParts>
  <Company>Vlaamse Maatschappij voor Sociaal Wonen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rk0653</dc:creator>
  <cp:lastModifiedBy>Everaert, Veronique</cp:lastModifiedBy>
  <cp:lastPrinted>2014-10-06T07:06:59Z</cp:lastPrinted>
  <dcterms:created xsi:type="dcterms:W3CDTF">2014-10-02T15:39:36Z</dcterms:created>
  <dcterms:modified xsi:type="dcterms:W3CDTF">2014-10-07T09:07:07Z</dcterms:modified>
</cp:coreProperties>
</file>