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65" windowHeight="10035" activeTab="1"/>
  </bookViews>
  <sheets>
    <sheet name="ONTVANGSTEN" sheetId="1" r:id="rId1"/>
    <sheet name="UITGAVEN" sheetId="3" r:id="rId2"/>
  </sheets>
  <definedNames>
    <definedName name="_xlnm.Print_Titles" localSheetId="0">ONTVANGSTEN!$3:$7</definedName>
    <definedName name="_xlnm.Print_Titles" localSheetId="1">UITGAVEN!$2:$5</definedName>
  </definedNames>
  <calcPr calcId="125725"/>
</workbook>
</file>

<file path=xl/calcChain.xml><?xml version="1.0" encoding="utf-8"?>
<calcChain xmlns="http://schemas.openxmlformats.org/spreadsheetml/2006/main">
  <c r="F18" i="1"/>
  <c r="H83" i="3"/>
  <c r="H87"/>
  <c r="G34"/>
  <c r="L49"/>
  <c r="H94"/>
  <c r="G94"/>
  <c r="H92"/>
  <c r="G92"/>
  <c r="H90"/>
  <c r="G90"/>
  <c r="H88"/>
  <c r="G88"/>
  <c r="H79"/>
  <c r="G79"/>
  <c r="H72"/>
  <c r="G72"/>
  <c r="H70"/>
  <c r="G70"/>
  <c r="H65"/>
  <c r="G65"/>
  <c r="H61"/>
  <c r="G61"/>
  <c r="H58"/>
  <c r="G58"/>
  <c r="H56"/>
  <c r="G56"/>
  <c r="H54"/>
  <c r="G54"/>
  <c r="H46"/>
  <c r="G46"/>
  <c r="H42"/>
  <c r="G42"/>
  <c r="H35"/>
  <c r="G35"/>
  <c r="H33"/>
  <c r="G33"/>
  <c r="H27"/>
  <c r="G27"/>
  <c r="H25"/>
  <c r="G25"/>
  <c r="H22"/>
  <c r="G22"/>
  <c r="H15"/>
  <c r="G15"/>
  <c r="H13"/>
  <c r="G13"/>
  <c r="H11"/>
  <c r="G11"/>
  <c r="H9"/>
  <c r="G9"/>
  <c r="G95" s="1"/>
  <c r="H95"/>
  <c r="F56" i="1"/>
  <c r="F45"/>
  <c r="F36"/>
  <c r="F21"/>
  <c r="E36"/>
  <c r="F24"/>
  <c r="L7" i="3"/>
  <c r="K7"/>
  <c r="F94"/>
  <c r="E94"/>
  <c r="F92"/>
  <c r="E92"/>
  <c r="F90"/>
  <c r="E90"/>
  <c r="F88"/>
  <c r="E88"/>
  <c r="F79"/>
  <c r="E79"/>
  <c r="F72"/>
  <c r="E72"/>
  <c r="F70"/>
  <c r="E70"/>
  <c r="F65"/>
  <c r="E65"/>
  <c r="F61"/>
  <c r="E61"/>
  <c r="F58"/>
  <c r="E58"/>
  <c r="F56"/>
  <c r="E56"/>
  <c r="F54"/>
  <c r="E54"/>
  <c r="F46"/>
  <c r="E46"/>
  <c r="F42"/>
  <c r="E42"/>
  <c r="F35"/>
  <c r="E35"/>
  <c r="F33"/>
  <c r="E33"/>
  <c r="F27"/>
  <c r="E27"/>
  <c r="F25"/>
  <c r="E25"/>
  <c r="F22"/>
  <c r="E22"/>
  <c r="F15"/>
  <c r="E15"/>
  <c r="F13"/>
  <c r="E13"/>
  <c r="F11"/>
  <c r="E11"/>
  <c r="F9"/>
  <c r="F95" s="1"/>
  <c r="E9"/>
  <c r="E95" s="1"/>
  <c r="I9"/>
  <c r="J9"/>
  <c r="I11"/>
  <c r="J11"/>
  <c r="I13"/>
  <c r="J13"/>
  <c r="I15"/>
  <c r="J15"/>
  <c r="I22"/>
  <c r="J22"/>
  <c r="I25"/>
  <c r="J25"/>
  <c r="I27"/>
  <c r="J27"/>
  <c r="I33"/>
  <c r="J33"/>
  <c r="I35"/>
  <c r="J35"/>
  <c r="I42"/>
  <c r="J42"/>
  <c r="I46"/>
  <c r="J46"/>
  <c r="I54"/>
  <c r="J54"/>
  <c r="I56"/>
  <c r="J56"/>
  <c r="I58"/>
  <c r="J58"/>
  <c r="I61"/>
  <c r="J61"/>
  <c r="I65"/>
  <c r="J65"/>
  <c r="I70"/>
  <c r="J70"/>
  <c r="I72"/>
  <c r="J72"/>
  <c r="I79"/>
  <c r="J79"/>
  <c r="I88"/>
  <c r="J88"/>
  <c r="I90"/>
  <c r="J90"/>
  <c r="I92"/>
  <c r="J92"/>
  <c r="I94"/>
  <c r="J94"/>
  <c r="H15" i="1"/>
  <c r="H9"/>
  <c r="L8" i="3"/>
  <c r="K8"/>
  <c r="K9" s="1"/>
  <c r="K13"/>
  <c r="L93"/>
  <c r="L94" s="1"/>
  <c r="K93"/>
  <c r="K94" s="1"/>
  <c r="L87"/>
  <c r="K87"/>
  <c r="L86"/>
  <c r="K86"/>
  <c r="L89"/>
  <c r="L90" s="1"/>
  <c r="K89"/>
  <c r="K90" s="1"/>
  <c r="L91"/>
  <c r="L92" s="1"/>
  <c r="K91"/>
  <c r="K92" s="1"/>
  <c r="L85"/>
  <c r="K85"/>
  <c r="L84"/>
  <c r="K84"/>
  <c r="L83"/>
  <c r="K83"/>
  <c r="L82"/>
  <c r="K82"/>
  <c r="L81"/>
  <c r="K81"/>
  <c r="L78"/>
  <c r="K78"/>
  <c r="L77"/>
  <c r="K77"/>
  <c r="L80"/>
  <c r="K80"/>
  <c r="K88" s="1"/>
  <c r="L76"/>
  <c r="K76"/>
  <c r="L75"/>
  <c r="K75"/>
  <c r="L74"/>
  <c r="K74"/>
  <c r="L69"/>
  <c r="K69"/>
  <c r="L68"/>
  <c r="K68"/>
  <c r="L67"/>
  <c r="K67"/>
  <c r="L66"/>
  <c r="K66"/>
  <c r="K70" s="1"/>
  <c r="L71"/>
  <c r="L72" s="1"/>
  <c r="K71"/>
  <c r="K72" s="1"/>
  <c r="L64"/>
  <c r="K64"/>
  <c r="L63"/>
  <c r="L65" s="1"/>
  <c r="K63"/>
  <c r="K65" s="1"/>
  <c r="L60"/>
  <c r="K60"/>
  <c r="L39"/>
  <c r="K39"/>
  <c r="L55"/>
  <c r="L56" s="1"/>
  <c r="K55"/>
  <c r="K56" s="1"/>
  <c r="L53"/>
  <c r="K53"/>
  <c r="L52"/>
  <c r="K52"/>
  <c r="L51"/>
  <c r="K51"/>
  <c r="L50"/>
  <c r="K50"/>
  <c r="L57"/>
  <c r="L58" s="1"/>
  <c r="K57"/>
  <c r="K58" s="1"/>
  <c r="K49"/>
  <c r="L48"/>
  <c r="K48"/>
  <c r="L45"/>
  <c r="K45"/>
  <c r="L47"/>
  <c r="L54" s="1"/>
  <c r="K47"/>
  <c r="L59"/>
  <c r="L61" s="1"/>
  <c r="K59"/>
  <c r="L44"/>
  <c r="K44"/>
  <c r="L41"/>
  <c r="K41"/>
  <c r="L40"/>
  <c r="K40"/>
  <c r="L43"/>
  <c r="L46" s="1"/>
  <c r="K43"/>
  <c r="K46" s="1"/>
  <c r="L38"/>
  <c r="K38"/>
  <c r="L37"/>
  <c r="L42" s="1"/>
  <c r="K37"/>
  <c r="L32"/>
  <c r="K32"/>
  <c r="L34"/>
  <c r="L35" s="1"/>
  <c r="K34"/>
  <c r="K35" s="1"/>
  <c r="L31"/>
  <c r="K31"/>
  <c r="L30"/>
  <c r="K30"/>
  <c r="L29"/>
  <c r="L33" s="1"/>
  <c r="K29"/>
  <c r="L26"/>
  <c r="L27" s="1"/>
  <c r="K26"/>
  <c r="K27" s="1"/>
  <c r="L24"/>
  <c r="L25" s="1"/>
  <c r="K24"/>
  <c r="K25" s="1"/>
  <c r="L12"/>
  <c r="L13" s="1"/>
  <c r="L21"/>
  <c r="K21"/>
  <c r="L20"/>
  <c r="K20"/>
  <c r="L19"/>
  <c r="K19"/>
  <c r="L17"/>
  <c r="K17"/>
  <c r="L16"/>
  <c r="L22" s="1"/>
  <c r="K16"/>
  <c r="K22" s="1"/>
  <c r="L14"/>
  <c r="L15" s="1"/>
  <c r="K14"/>
  <c r="K15" s="1"/>
  <c r="L10"/>
  <c r="L11" s="1"/>
  <c r="K10"/>
  <c r="K11" s="1"/>
  <c r="L9"/>
  <c r="H55" i="1"/>
  <c r="H54"/>
  <c r="H53"/>
  <c r="H52"/>
  <c r="H51"/>
  <c r="H50"/>
  <c r="H49"/>
  <c r="H48"/>
  <c r="H47"/>
  <c r="H56" s="1"/>
  <c r="H44"/>
  <c r="H43"/>
  <c r="H42"/>
  <c r="H41"/>
  <c r="H40"/>
  <c r="H39"/>
  <c r="H35"/>
  <c r="H34"/>
  <c r="H33"/>
  <c r="H32"/>
  <c r="H31"/>
  <c r="H30"/>
  <c r="H29"/>
  <c r="H28"/>
  <c r="H27"/>
  <c r="H26"/>
  <c r="H23"/>
  <c r="H24" s="1"/>
  <c r="H20"/>
  <c r="H19"/>
  <c r="H18"/>
  <c r="H17"/>
  <c r="H16"/>
  <c r="H14"/>
  <c r="H13"/>
  <c r="H12"/>
  <c r="H11"/>
  <c r="H21" s="1"/>
  <c r="H10"/>
  <c r="G56"/>
  <c r="G45"/>
  <c r="G36"/>
  <c r="G24"/>
  <c r="G21"/>
  <c r="G37" s="1"/>
  <c r="E21"/>
  <c r="E45"/>
  <c r="E56"/>
  <c r="E24"/>
  <c r="K33" i="3"/>
  <c r="L70"/>
  <c r="H45" i="1"/>
  <c r="K61" i="3" l="1"/>
  <c r="K54"/>
  <c r="E37" i="1"/>
  <c r="E58" s="1"/>
  <c r="H36"/>
  <c r="K42" i="3"/>
  <c r="K95" s="1"/>
  <c r="L79"/>
  <c r="I95"/>
  <c r="K79"/>
  <c r="J95"/>
  <c r="F37" i="1"/>
  <c r="L88" i="3"/>
  <c r="L95" s="1"/>
  <c r="G58" i="1"/>
  <c r="H37"/>
  <c r="H58" s="1"/>
  <c r="F58"/>
</calcChain>
</file>

<file path=xl/sharedStrings.xml><?xml version="1.0" encoding="utf-8"?>
<sst xmlns="http://schemas.openxmlformats.org/spreadsheetml/2006/main" count="484" uniqueCount="288">
  <si>
    <t>WEGENBOUWKUNDIGE WERKEN - BEVORDERING VAN DE DOORSTROMING VAN HET OPENBAAR VERVOER EN DE UITVOERING VAN HET FLITSPALENBELEID (ROODLICHT- EN SNELHEIDSCAMERA'S)</t>
  </si>
  <si>
    <t>INDIRECTE BELASTINGEN BETAALD AAN SUBSECTOREN VAN DE OVERHEIDSSECTOR - MILIEUHEFFINGEN T.G.V.HET UITVOEREN VAN BAGGERWERKEN EN DE AANLEG, HET BEHEER EN DE EXPLOITATIE VAN BAGGERSTORTTERREINEN EN KUSTJACHT- EN VISSERSHAVENS</t>
  </si>
  <si>
    <t>INKOMENSOVERDRACHTEN BINNEN EEN INSTITUTIONELE GROEP - AAN ADMINISTRATIEVE OPENBARE INSTELLINGEN (AOI) - TERUGSTORTING AAN VFLD</t>
  </si>
  <si>
    <t>WATERBOUWKUNIDGE WERKEN- BUITENGEWOON ONDERHOUD TER ONDERSTEUNING VAN BELEID VAN DE VLAAMSE GEMEENSCHAP INZAKE DE BASISINFRASTRUCTUUR VAN DE KUSTJACHTHAVENS EN HANDELSHAVENS, INCLUSIEF VISSERIJ MET UITZONDERING VAN HAVENGEDEELTEN BEHEERD DOOR DERDEN</t>
  </si>
  <si>
    <t>WATERBOUWKUNDIGE WERKEN - BUITENGEWOON ONDERHOUD INZAKE DE MARITIEME DIENSTVERLENING M.B.T. DE ASPECTEN SCHEEPVAARTBEGELEIDING EN VLAAMSE HYDROGRAFIE, M.I.V. DE NODIGE AANKOPEN, ONTEIGENINGEN EN STUDIES</t>
  </si>
  <si>
    <t>WATERBOUWKUNDIGE WERKEN - BUITENGEWOON ONDERHOUD INZAKE WATERBEHEERSINGSWERKEN AAN DE KUST EN HUN AANHORIGHEDEN, MET INBEGRIP VAN DE AANKOPEN EN ONTEIGENINGEN VOOR DE UITVOERING VAN DE WERKEN EN DE DAARAAN VERBONDEN LASTEN EN STUDIES</t>
  </si>
  <si>
    <t>ONTVANGSTEN TE VERDELEN OVER DE HOOFDGROEPEN 1 TOT EN MET 9 - DIVERSE EN TOEVALLIGE ONTVANGSTEN</t>
  </si>
  <si>
    <t>OVERGEDRAGEN OVERSCHOT VORIGE BOEKJAREN</t>
  </si>
  <si>
    <t>VERKOOP VAN NIET-DUURZAME GOEDEREN EN DIENSTEN AAN ANDERE SECTOREN DAN DE OVERHEIDSSECOTR - AAN BEDRIJVEN - BEDRIJVEN EN VZW'S IVM MOBILITEIT</t>
  </si>
  <si>
    <t>VERKOOP VAN NIET-DUURZAME GOEDEREN EN DIENSTEN BINNEN DE OVERHEIDSSECTOR - TERUGSTORTING GELDVOORSCHOTTEN</t>
  </si>
  <si>
    <t>OVERIGE OPBRENGSTEN UIT VERMOGEN - CONCESSIES - RETRIBUTIES INGEVOLGE VERGUNNINGEN M.B.T. GEBRUIK VAN HET OPENBAAR DOMEIN</t>
  </si>
  <si>
    <t>DIVERSEN - VERGUNNINGEN EN ATTESTEN, ADMINISTRATIEVE BOETES</t>
  </si>
  <si>
    <t>INKOMENSOVERDRACHTEN VAN HET BUITENLAND - VAN EU-INSTELLINGEN - UITGAVEN I.V.M. MOBILITEIT  EN OPENBARE WERKEN</t>
  </si>
  <si>
    <t>INKOMENSOVERDRACHTEN VAN PROVINCIES EN GEMEENTEN - NIET VERDEELD - MOBILITEIT</t>
  </si>
  <si>
    <t>OVERIGE KAPITAALOVERDRACHTEN VAN BEDRIJVEN (EXCLUSIEF VERMOGENSHEFFINGEN) - TERUGBETALING MIVB</t>
  </si>
  <si>
    <t>KAPITAALOVERDRACHTEN BINNEN EEN INSTITUTIONELE GROEP/ INVESTERINGSBIJDRAGEN VAN DE INSTITUTIONELE OVERHEID - NOG TE ONTVANGEN DOTATIE VORIG BEGROTINGSJAAR</t>
  </si>
  <si>
    <t xml:space="preserve">VERKOOP VAN NIET-DUURZAME GOEDEREN EN DIENSTEN AAN ANDERE SECTOREN DAN DE OVERHEIDSSECTOR - AAN BEDRIJVEN - ONDERZOEK VAN KUNSTWERKEN, BEPROEVEN VAN MATERIALEN, TOPOGRAFISCHE OPMETINGEN, GEOTECHNISCH ONDERZOEK </t>
  </si>
  <si>
    <t>ONTVANGSTEN TE VERDELEN OVER DE HOOFDGROEPEN 1 TOT EN MET 9</t>
  </si>
  <si>
    <t>VERKOOP VAN NIET-DUURZAME GOEDEREN EN DIENSTEN BINNEN DE OVERHEIDSSECTOR - TERUGSTORTINGEN VAN ONROERENDE VOORHEFFING EN ACHTERSTALLIGE ONTVANGSTEN</t>
  </si>
  <si>
    <t>OVERIGE OPBRENGSTEN UIT VERMOGEN - CONCESSIES - UIT STRANDCONCESSIES, UIT DE JAARLIJKSE CIJNS VAN HET WINDTURBINEPARK ZEEBRUGGE, UIT DE CONCESSIEGELDEN VAN DE NV MAATSCHAPPIJ VAN DE BRUGSE ZEEVAARTINRICHTINGEN</t>
  </si>
  <si>
    <t>OVERIGE OPBRENGSTEN UIT VERMOGEN - HUURGELDEN VAN GRONDEN - UIT CIJNZEN EN RETRIBUTIES INGEVOLGE VERGUNNINGEN M.B.T. GEBRUIK VAN HET OPENBAAR DOMEIN</t>
  </si>
  <si>
    <t>DIVERSEN - INKOMSTEN VAN WATERVANGEN EN ONTVANGSTEN VANWEGE DE HAVENBEDRIJVEN</t>
  </si>
  <si>
    <t>DIVERSEN - SCHEEPVAARTRECHTEN VIGNETTEN</t>
  </si>
  <si>
    <t>OVERIGE INKOMENSOVERDRACHTEN VAN BEDRIJVEN, FINANCIELE INSTELLINGEN, VZW'S TEN BEHOEVE VAN DE GEZINNEN EN VAN GEZINNEN - VAN BEDRIJVEN - SCHADEREGELINGEN IVM SCHADE VOORTVLOEIEND UIT BEHEER VAN OPENBAAR DOMEIN EN GELDBOETEN</t>
  </si>
  <si>
    <t>VERKOOP VAN GRONDEN - AAN ANDERE SECTOREN DAN DE OVERHEIDSSECTOR - VERKOOP EN TERUGBETALING VAN GRONDEN VAN HET VLAAMS GEWEST  EN IN DE WAASLANDHAVEN</t>
  </si>
  <si>
    <t>VERKOOP VAN BESTAANDE GEBOUWEN AAN ANDERE SECTOREN DAN DE OVERHEIDSSECTOR</t>
  </si>
  <si>
    <t>VERKOOP VAN OVERIG MATERIEEL - ROERENDE GOEDEREN AANGEKOCHT MET MIDDELEN VAN HET VIF, UIT SPONSERING, UIT DE TOEPASSING VAN SAMENWERKINGSAKKOORDEN MET ANDERE OVERHEDEN, RECHTSPERSONEN EN PARTICULIEREN</t>
  </si>
  <si>
    <t>OVERIGE OPBRENGSTEN UIT VERMOGEN - CONCESSIES - VERGUNNINGEN M.B.T. GEBRUIK VAN HET OPENBAAR DOMEIN</t>
  </si>
  <si>
    <t>OVERIGE OPBRENGSTEN UIT VERMOGEN - CONCESSIES - STRANDCONCESSIES</t>
  </si>
  <si>
    <t>VERKOOP VAN OVERIG MATERIEEL - ROERENDE GOEDEREN  BIJZ. WET</t>
  </si>
  <si>
    <t>OVERIGE OPBRENGSTEN UIT VERMOGEN - CONCESSIES - OPENBAAR DOMEIN, UIT VERHURING, UIT AANPASSEN EN VERPLAATSEN VAN LEIDINGEN, UIT VERGUNNINGEN EN UIT CONCESSIES LANGS AUTOSNELWEGEN</t>
  </si>
  <si>
    <t>OVERIGE OPBRENGSTEN UIT VERMOGEN - CONCESSIES - NEVENBEDRIJVEN LANGS AUTOSNELWEGEN</t>
  </si>
  <si>
    <t>DIVERSEN - BETEUGELING VAN DE AANTASTING VAN DE WEGENINFRASTRUCTUUR DOOR OVERGEWICHT OF DOOR OVERTOLLIGE ASDRUK</t>
  </si>
  <si>
    <t>DIVERSEN - SCHADEREGELINGEN IVM SCHADE VOORTVLOEIEND UIT BEHEER VAN OPENBAAR DOMEIN, UIT GELDBOETEN EN INVORDERINGEN UITSPRAKEN VAN HOVEN EN RECHTBANKEN, UIT TERUGSTORTINGEN DOOR AANNEMERS VAN ADMINISTRATIEVE GELDBOETEN</t>
  </si>
  <si>
    <t>VERKOOP VAN GRONDEN - AAN ANDERE SECTOREN DAN DE OVERHEIDSSECTOR</t>
  </si>
  <si>
    <t>VERKOOP VAN OVERIG MATERIEEL - BUITEN GEBRUIK GESTELDE ROERENDE GOEDEREN (VOERTUIGEN, MEUBILAIR, KASSEIEN, ... )</t>
  </si>
  <si>
    <t>MC004</t>
  </si>
  <si>
    <t>MC006</t>
  </si>
  <si>
    <t>MC009</t>
  </si>
  <si>
    <t>MG006</t>
  </si>
  <si>
    <t>COFOG CODE</t>
  </si>
  <si>
    <t>OMSCHRIJVING</t>
  </si>
  <si>
    <t>ONTVANGSTEN</t>
  </si>
  <si>
    <t>(in duizend euro)</t>
  </si>
  <si>
    <t xml:space="preserve"> </t>
  </si>
  <si>
    <t>UITGAVEN</t>
  </si>
  <si>
    <t>VLAAMS INFRASTRUCTUURFONDS</t>
  </si>
  <si>
    <t>TOTAAL ALGEMEEN</t>
  </si>
  <si>
    <t>IVA WEGEN EN VERKEER</t>
  </si>
  <si>
    <t>TOTAAL ONTVANGSTEN</t>
  </si>
  <si>
    <t>TOTAAL TECHNISCH ONDERSTEUNENDE DIENSTEN</t>
  </si>
  <si>
    <t>DEP MOW-MOBILITEIT ALGEMEEN</t>
  </si>
  <si>
    <t>00000</t>
  </si>
  <si>
    <t>04500</t>
  </si>
  <si>
    <t>04520</t>
  </si>
  <si>
    <t>DEP. GEMEENSCHAPPELIJK VERVOER</t>
  </si>
  <si>
    <t>04510</t>
  </si>
  <si>
    <t>DEP ALGEMEEN INFRASTRUCTUUR EN VERKEERSBELEID</t>
  </si>
  <si>
    <t>04530</t>
  </si>
  <si>
    <t>DEP. HAVEN-EN WATERBELEID EN MARITIEME TOEGANG</t>
  </si>
  <si>
    <t>04850</t>
  </si>
  <si>
    <t>05100</t>
  </si>
  <si>
    <t>05200</t>
  </si>
  <si>
    <t>IVA MARITIEME DIENSTVERLENING EN KUST</t>
  </si>
  <si>
    <t>TOTAAL IVA MARITIEME DIENSTVERLENING EN KUST</t>
  </si>
  <si>
    <t>ENT</t>
  </si>
  <si>
    <t>PR</t>
  </si>
  <si>
    <t>ESR</t>
  </si>
  <si>
    <t>0600</t>
  </si>
  <si>
    <t>0821</t>
  </si>
  <si>
    <t>1611</t>
  </si>
  <si>
    <t>1620</t>
  </si>
  <si>
    <t>2810</t>
  </si>
  <si>
    <t>3690</t>
  </si>
  <si>
    <t>3910</t>
  </si>
  <si>
    <t>6611</t>
  </si>
  <si>
    <t>2830</t>
  </si>
  <si>
    <t>3810</t>
  </si>
  <si>
    <t>7612</t>
  </si>
  <si>
    <t>7632</t>
  </si>
  <si>
    <t>7720</t>
  </si>
  <si>
    <t>MCU</t>
  </si>
  <si>
    <t>MBU</t>
  </si>
  <si>
    <t>MDU</t>
  </si>
  <si>
    <t>MC001</t>
  </si>
  <si>
    <t>MC002</t>
  </si>
  <si>
    <t>MC005</t>
  </si>
  <si>
    <t>MC007</t>
  </si>
  <si>
    <t>MC010</t>
  </si>
  <si>
    <t>MC003</t>
  </si>
  <si>
    <t>MG001</t>
  </si>
  <si>
    <t>MG002</t>
  </si>
  <si>
    <t>MG004</t>
  </si>
  <si>
    <t>MG003</t>
  </si>
  <si>
    <t>MG005</t>
  </si>
  <si>
    <t>MG007</t>
  </si>
  <si>
    <t>MG008</t>
  </si>
  <si>
    <t>MG009</t>
  </si>
  <si>
    <t>MG010</t>
  </si>
  <si>
    <t>MH200</t>
  </si>
  <si>
    <t>MH201</t>
  </si>
  <si>
    <t>MH203</t>
  </si>
  <si>
    <t>MH202</t>
  </si>
  <si>
    <t>MH204</t>
  </si>
  <si>
    <t>MH205</t>
  </si>
  <si>
    <t>MH206</t>
  </si>
  <si>
    <t>MH207</t>
  </si>
  <si>
    <t>MH208</t>
  </si>
  <si>
    <t>MI100</t>
  </si>
  <si>
    <t>MI101</t>
  </si>
  <si>
    <t>MI102</t>
  </si>
  <si>
    <t>MI103</t>
  </si>
  <si>
    <t>MI104</t>
  </si>
  <si>
    <t>MI105</t>
  </si>
  <si>
    <t>MD001</t>
  </si>
  <si>
    <t>MC008</t>
  </si>
  <si>
    <t>MC011</t>
  </si>
  <si>
    <t>DEPARTEMENT MOW - ALGEMEEN</t>
  </si>
  <si>
    <t>DEPARTEMENT MOW - TECHNISCH ONDERSTEUNENDE DIENSTEN</t>
  </si>
  <si>
    <t>DEPARTEMENT MOW - HAVEN-EN WATERBELEID EN MARITIEME TOEGANG</t>
  </si>
  <si>
    <t>TOTAAL HAVEN- EN WATERBELEID EN MARITIEME TOEGANG</t>
  </si>
  <si>
    <t>TOTAAL DEPARTEMENT MOW</t>
  </si>
  <si>
    <t>TOTAAL IVA WEGEN EN VERKEER</t>
  </si>
  <si>
    <t>ARTIKELNUMMER</t>
  </si>
  <si>
    <t>UITGAVEN TE VERDELEN OVER DE HOOFDGROEPEN 1 TOT EN MET 9 - NIET VERDEELD</t>
  </si>
  <si>
    <t>UITGAVEN TE VERDELEN OVER DE HOOFDGROEPEN 1 TOT EN MET 9 - NIET VERDEELD - ONBELAST KREDIET, BESCHIKBAAR VOOR AAN TE GANE VERBINTENISSEN, OVERDRAAGBAAR NAAR DE OVERIGE VIF-BASISALLOCATIES</t>
  </si>
  <si>
    <t>DIVERSE INTERNE VERRICHTINGEN - TERUGSTORTING VAN TEN ONRECHTE GEÏNDE ONTVANGSTEN</t>
  </si>
  <si>
    <t>OVER TE DRAGEN OVERSCHOT VAN HET BOEKJAAR - BELAST ORDONNANCERINGSKREDIET, BESTEMD VOOR DE BETALING OP HET ENCOURS, OVERDRAAGBAAR NAAR DE OVERIGE VIF-BASISALLOCATIES</t>
  </si>
  <si>
    <t>LONEN EN SOCIALE LASTEN - NIET VERDEELD - AANSTELLING VAN PERSONEELSLEDEN TER ONDERSTEUNING VAN DE INFRASTRUCTUURWERKEN</t>
  </si>
  <si>
    <t>ALGEMENE WERKINGSKOSTEN (VERGOED AAN ANDERE SECTOREN DAN DE OVERHEIDSSECTOR) - HAVENCOMMISSARIS EN MET BETREKKING TOT DE UITWERKING VAN DE LANGETERMIJNVISIE EN DE REALISATIE VAN DE VERDERE VERDIEPING VAN DE MARITIEME TOEGANGSWEGEN</t>
  </si>
  <si>
    <t>ALGEMENE WERKINGSKOSTEN (VERGOED AAN ANDERE SECTOREN DAN DE OVERHEIDSSECTOR)</t>
  </si>
  <si>
    <t>OVERIGE UITKERINGEN AAN GEZINNEN ALS VERBRUIKERS - GELDELIJKE UITKERINGEN - ALLERHANDE SCHADEVERGOEDINGEN AAN DERDEN</t>
  </si>
  <si>
    <t>INKOMENSOVERDRACHTEN AAN HET BUITENLAND - AAN EU-INSTELLINGEN - ALLERHANDE UITGAVEN VOOR DEELNAME AAN EU-PROJECTEN EN PROJECTEN VAN INTERNATIONALE INSTELLINGEN DIE GECOFINANCIERD WORDEN</t>
  </si>
  <si>
    <t>INVESTERINGSBIJDRAGEN AAN GEMEENTEN - IN KADER VAN DE CO-FINANCIERING DOOR HET VLAAMS GEWEST VAN EUROPESE STEUNPROGRAMMA'S</t>
  </si>
  <si>
    <t>KAPITAALOVERDRACHTEN BINNEN EENZELFDE INSTITUTIONELE GROEP - INVESTERINGSBIJDRAGEN AAN ADMINISTRATIEVE OPENBARE INSTELLINGEN (AOI) - VVM (DE LIJN) TER VERBETERING VAN DE INFRASTRUCTUUR VAN HET OPENBAAR VERVOER OP DE WEGEN EN VERKEERSVEILIGHEID</t>
  </si>
  <si>
    <t>OVERIGE KAPITAALOVERDRACHTEN AAN DE GEWESTEN - MAATSCHAPPIJ VOOR INTERCOMMUNAAL VERVOER TE BRUSSEL TER VERBETERING VAN DE INFRASTRUCTUUR VAN DE TRAMLIJNEN EN BEVEILIGING VAN KRUISPUNTEN EN OVERSTEEKPLAATSEN GELEGEN IN HET VLAAMS GEWEST</t>
  </si>
  <si>
    <t>ALGEMENE WERKINGSKOSTEN (VERGOED AAN ANDERE SECTOREN DAN DE OVERHEIDSSECTOR) - VERVOER EN MOBILITEIT : STUDIES EN PROEFPROJECTEN ALSMEDE DE UITGAVEN VOOR DE BEGELEIDING BIJ HET OPSTELLEN EN UITVOEREN VAN BEDRIJFSVERVOERPLANNEN</t>
  </si>
  <si>
    <t>WEGENBOUWKUNDIGE WERKEN - BOUWKUNDIGE EN ELEKTROMECHANISCHE AARD MET INBEGRIP VAN VOORBEREIDENDE HAALBAARHEIDS- EN UITVOERINGSSTUDIES MET BETREKKING TOT HETVERKEERSBEHEER IN DE GROOTSTEDELIJKE GEBIEDEN BRUSSEL, ANTWERPEN EN GENT</t>
  </si>
  <si>
    <t>OVERIGE WERKEN IVM WEGEN EN WATERBOUWKUNDIGE WERKEN - CO-EN PRÉ-FINANCIERING DOOR HET VLAAMS GEWEST VAN WERKEN UITGEVOERD DOOR DE NMBS EN DE KOSTEN VERBONDEN AAN SPECIFIEKE STUDIES</t>
  </si>
  <si>
    <t>SPECIFIEKE BIJDRAGEN - AAN PROVINCIES - TER ONDERSTEUNING VAN HET BOVENLOKAAL FIETSBELEID EN DE UITVOERING VAN HET VERKEERSVEILIGHEIDSPLAN TUSSEN DE VIJF VLAAMSE PROVINCIES EN DE VLAAMSE OVERHEID</t>
  </si>
  <si>
    <t>INDIRECTE BELASTINGEN BETAALD AAN SUBSECTOREN VAN DE OVERHEIDSSECTOR - MILIEUHEFFINGEN VERSCHULDIGD INGEVOLGE HET UITVOEREN VAN BAGGERWERKEN EN DE AANLEG, HET BEHEER EN DE EXPLOITATIE VAN BAGGERSTORTTERREINEN</t>
  </si>
  <si>
    <t>INDIRECTE BELASTINGEN BETAALD AAN SUBSECTOREN VAN DE OVERHEIDSSECTOR- ONROERENDE VOORHEFFING OP HET PATRIMONIUM VAN HET VLAAMS GEWEST M.B.T. DE MARITIEME TOEGANGSWEGEN</t>
  </si>
  <si>
    <t>INKOMENSOVERDRACHTEN, DIE GEEN EXPLOITATIESUBSIDIES ZIJN, AAN BEDRIJVEN EN FINANCIELE INSTELLINGEN - AAN DE VZW CARGO COMMUNITY SYSTEM VOOR DE UITBOUW VAN HET CCS EN AAN BEDRIJVEN IN HET KADER VAN CO-FINANCIERING DOOR HET VLAAMS GEWEST VAN EUROPESE STEUNPROGRAMMA'S</t>
  </si>
  <si>
    <t>OVERIGE SOCIALE UITKERINGEN - GELDELIJKE UITKERINGEN - SOCIALE BEGELEIDING TEN BEHOEVE VAN INVESTERINGSWERKEN IN DE VLAAMSE ZEEHAVENGEBIEDEN</t>
  </si>
  <si>
    <t>OVERIGE EXPLOITATIESUBSIDIES AAN OVERHEIDSBEDRIJVEN - AUTONOME EN GEMEENTELIJKE HAVENBEDRIJVEN VOOR DE INSTANDHOUDING (M.I.V. HET VERWERKEN VAN SPECIE) EN HET ONDERHOUD EN EXPLOITATIE VAN ZEESLUIZEN EN MARITIEME TOEGANGSWEGEN</t>
  </si>
  <si>
    <t>SPECIFIEKE BIJDRAGEN - AAN OVERIGE LOKALE OVERHEDEN - SUBREGIONALE OVERLEGORGANEN IN DE DIVERSE HAVENGEBIEDEN VAN HET VLAAMS GEWEST</t>
  </si>
  <si>
    <t>INVESTERINGSBIJDRAGEN AAN OVERHEIDSBEDRIJVEN - DE HAVEN VAN ANTWERPEN MET BETREKKING TOT GRONDEN LINKERSCHELDE-OEVER M.I.V. DE NODIGE AANKOPEN, ONTEIGENINGEN EN DE DAARAAN VERBONDEN LASTEN  EN KOSTEN</t>
  </si>
  <si>
    <t>KAPITAALOVERDRACHTEN BINNEN EENZELFDE INSTITUTIONELE GROEP - INVESTERINGSBIJDRAGEN AAN ADMINISTRATIEVE OPENBARE INSTELLINGEN (AOI) - WATERWEGEN EN ZEEKANAAL NV EN NV DE SCHEEPVAART VOOR UITGAVEN INZAKE BEHEERDE INFRASTRUCTUUR</t>
  </si>
  <si>
    <t>KAPITAALOVERDRACHTEN AAN LOKALE OVERHEDEN - NIET VERDEELD - DE UITVOERING VAN DOOR HET GEWEST BEVOLEN VERPLAATSINGEN VAN GAS- EN ELEKTRICITEITSINSTALLATIES EN RIOLERINGEN</t>
  </si>
  <si>
    <t>INVESTERINGSBIJDRAGEN AAN PROVINCIES EN GEMEENTEN - NIET VERDEELD - VERPLAATSINGEN VAN GAS- EN ELEKTRICITEITSINSTALLATIES EN RIOLERINGEN</t>
  </si>
  <si>
    <t>AANKOOP VAN GRONDEN BINNEN DE OVERHEIDSSECTOR - KOSTEN VERBONDEN AAN DE ONTEIGENINGEN IN HET KADER VAN HET FLANKEREND SOCIAAL BELEID IN DE ZEEHAVENGEBIEDEN</t>
  </si>
  <si>
    <t>WEGENBOUWKUNDIGE WERKEN - VROEGERE CARGOVILFONDS</t>
  </si>
  <si>
    <t>WATERBOUWKUNDIGE WERKEN - INVESTERINGSUITGAVEN EN BUITENGEWOON ONDERHOUD IN DE ZEEHAVENS, DE HAVENONTSLUITING EN LOGISTIEK, DE MARITIEME TOEGANGSWEGEN EN DE BASISINFRASTRUCTUUR EN DE ER AAN VERBONDEN STUDIES</t>
  </si>
  <si>
    <t>WATERBOUWKUNDIGE WERKEN - BUITENGEWOON ONDERHOUD EN INVESTERINGSUITGAVEN TER STRUCTURELE BEVORDERING VAN DE BINNENVAART, INZONDERHEID MET HET OOG OP DE VERBETERING VAN DE VERBINDINGEN TUSSEN DE HAVENS EN HUN HINTERLAND</t>
  </si>
  <si>
    <t>WATERBOUWKUNDIGE WERKEN - BUITENGEWOON ONDERHOUD INZAKE WATERBEHEERSINGSWERKEN AAN DE KUST, WATERWEGEN EN RIVIEREN EN HUN AANHORIGHEDEN EN AANKOPEN EN ONTEIGENINGEN EN ER AAN VERBONDEN STUDIES</t>
  </si>
  <si>
    <t>WATERBOUWKUNDIGE WERKEN - ONTWIKKELING, ACTUALISERING, VERBETERING EN AANKOOP VAN ONDERZOEKS- EN MEETINFRASTRUCTUUR EN UITGAVEN VERBONDEN AAN SPECIFIEKE STUDIES BETREFFENDE WATERBEHEER EN WATERBEHEERSING</t>
  </si>
  <si>
    <t>KAPITAALOVERDRACHTEN BINNEN EENZELFDE INSTITUTIONELE GROEP - INVESTERINGSBIJDRAGEN AAN ADMINISTRATIEVE OPENBARE INSTELLINGEN (AOI) - OVERDRACHT AAN VLM IN HET KADER VAN DE GRONDENBANKEN</t>
  </si>
  <si>
    <t>ALGEMENE WERKINGSKOSTEN (VERGOED AAN ANDERE SECTOREN DAN DE OVERHEIDSSECTOR) - STUDIES EN ONDERSTEUNING IN HET KADER VAN HET WEGWERKEN VAN GEVAARLIJKE PUNTEN IN HET VERKEER, HET UITWERKEN VAN MINDER HINDER-MAATREGELEN EN DE COÖRDINATIE VAN WEGENWERKEN</t>
  </si>
  <si>
    <t>ALGEMENE WERKINGSKOSTEN (VERGOED AAN ANDERE SECTOREN DAN DE OVERHEIDSSECTOR) - PROJECT "NETHEIDSACTIE WEGEN" EN VAN DE INFORMATIE NAAR DE WEGGEBRUIKER</t>
  </si>
  <si>
    <t>INDIRECTE BELASTINGEN BETAALD AAN SUBSECTOREN VAN DE OVERHEIDSSECTOR - ONROERENDE VOORHEFFING OP HET PATRIMONIUM VAN HET VLAAMS GEWEST</t>
  </si>
  <si>
    <t>HERSTEL EN NIET-WAARDEVERMEERDEREND ONDERHOUD VAN WEGEN- EN WATERBOUWKUNDIGE WERKEN - KOSTEN VERGOED AAN ANDERE SECTOREN DAN DE OVERHEIDSSECTOR - HERSTELLING VAN AVERIJEN AAN EN TER VERBETERING VAN ELEKTRISCHE EN ELEKTROMECHANISCHE INSTALLATIES</t>
  </si>
  <si>
    <t>INVESTERINGSBIJDRAGEN AAN PROVINCIES EN GEMEENTEN - NIET VERDEELD - UITVOERING VAN DOOR HET GEWEST BEVOLEN VERPLAATSINGEN VAN GAS- EN ELEKTRICITEITSINSTALLATIES EN RIOLERINGEN</t>
  </si>
  <si>
    <t>INVESTERINGSBIJDRAGEN AAN OVERIGE LOKALE OVERHEDEN - AANLEGGEN VAN RIOLERINGEN EN GESCHEIDEN AFVOERSYSTEMEN VAN HEMELWATER DIE UITGEVOERD WORDEN IN COMBINATIE MET WEGENISWERKEN DOOR HET VLAAMS GEWEST</t>
  </si>
  <si>
    <t>WEGENBOUWKUNDIGE WERKEN - STRUCTUREEL ONDERHOUD VAN WEGEN EN KUNSTWERKEN EN TER STRUCTURELE BESTRIJDING VAN VERKEERSOVERLAST EN OMGEVINGSHINDER ALSMEDE TER BEVORDERING VAN VERKEERSVEILIGHEID- EN COMFORT EN HET FIETSPADENBELEID</t>
  </si>
  <si>
    <t>WEGENBOUWKUNDIGE WERKEN - ONDERTUNNELING R11</t>
  </si>
  <si>
    <t>WEGENBOUWKUNDIGE WERKEN - VEILIGE SCHOOLOMGEVING</t>
  </si>
  <si>
    <t>MC012</t>
  </si>
  <si>
    <t>INKOMENSOVERDRACHTEN BINNEN EEN INSTITUTIONELE GROEP - VAN ADMINISTRATIEVE OPENBARE INSTELLINGEN (AOI)</t>
  </si>
  <si>
    <t>VAK</t>
  </si>
  <si>
    <t>VEK</t>
  </si>
  <si>
    <t>KAPITAALOVERDRACHTEN BINNEN EEN INSTITUTIONELE GROEP: INVESTERINGSBIJDRAGEN VAN DE INSTITUTIONELE OVERHEID - ART. MB0 MC006 6131 (MB0/1MC-E-5-Z/IS)</t>
  </si>
  <si>
    <t>ARTIKEL</t>
  </si>
  <si>
    <t>MBU MC001 0100</t>
  </si>
  <si>
    <t>MBU MC002 0100</t>
  </si>
  <si>
    <t>MBU MC003 0310</t>
  </si>
  <si>
    <t>MBU MC004 0322</t>
  </si>
  <si>
    <t>MBU MC005 1100</t>
  </si>
  <si>
    <t>MBU MC006 1211</t>
  </si>
  <si>
    <t>MBU MC007 1211</t>
  </si>
  <si>
    <t>MBU MC010 3510</t>
  </si>
  <si>
    <t>MBU MC011 6321</t>
  </si>
  <si>
    <t>MBU ME001 6141</t>
  </si>
  <si>
    <t>MBU ME002 6533</t>
  </si>
  <si>
    <t>MBU MF001 1211</t>
  </si>
  <si>
    <t>MBU MF002 1211</t>
  </si>
  <si>
    <t>MBU MF003 7310</t>
  </si>
  <si>
    <t>MBU MF004 7340</t>
  </si>
  <si>
    <t>MBU MF005 4312</t>
  </si>
  <si>
    <t>MBU MG001 1250</t>
  </si>
  <si>
    <t>MBU MG002 1250</t>
  </si>
  <si>
    <t>MBU MG003 3122</t>
  </si>
  <si>
    <t>MBU MG004 3431</t>
  </si>
  <si>
    <t>MBU MG005 4352</t>
  </si>
  <si>
    <t>MBU MG006 5111</t>
  </si>
  <si>
    <t>MBU MG007 6141</t>
  </si>
  <si>
    <t>MBU MG008 6311</t>
  </si>
  <si>
    <t>MBU MG009 6321</t>
  </si>
  <si>
    <t>MBU MG010 6331</t>
  </si>
  <si>
    <t>MBU MG011 7111</t>
  </si>
  <si>
    <t>MBU MG012 7310</t>
  </si>
  <si>
    <t>MBU MG013 7320</t>
  </si>
  <si>
    <t>MBU MG014 7320</t>
  </si>
  <si>
    <t>MBU MG015 7320</t>
  </si>
  <si>
    <t>MBU MG016 7320</t>
  </si>
  <si>
    <t>MBU MG017 7320</t>
  </si>
  <si>
    <t>MBU MG018 3200</t>
  </si>
  <si>
    <t>MBU MG019 6141</t>
  </si>
  <si>
    <t>MCU MI100 1250</t>
  </si>
  <si>
    <t>MCU MI101 1250</t>
  </si>
  <si>
    <t>MCU MI102 4140</t>
  </si>
  <si>
    <t>MCU MI103 6331</t>
  </si>
  <si>
    <t>MCU MI104 7320</t>
  </si>
  <si>
    <t>MCU MI105 7320</t>
  </si>
  <si>
    <t>MCU MI106 7320</t>
  </si>
  <si>
    <t>MDU MH200 1211</t>
  </si>
  <si>
    <t>MDU MH201 1211</t>
  </si>
  <si>
    <t>MDU MH202 1250</t>
  </si>
  <si>
    <t>MDU MH203 1410</t>
  </si>
  <si>
    <t>MDU MH204 3200</t>
  </si>
  <si>
    <t>MDU MH205 3441</t>
  </si>
  <si>
    <t>MDU MH206 6321</t>
  </si>
  <si>
    <t>MDU MH207 6331</t>
  </si>
  <si>
    <t>MDU MH208 6351</t>
  </si>
  <si>
    <t>MDU MH209 6351</t>
  </si>
  <si>
    <t>MDU MH210 7310</t>
  </si>
  <si>
    <t>MDU MH216 7310</t>
  </si>
  <si>
    <t>MDU MH212 7310</t>
  </si>
  <si>
    <t>MDU MH213 7310</t>
  </si>
  <si>
    <t>MDU MH214 7310</t>
  </si>
  <si>
    <t>MDU MH215 6141</t>
  </si>
  <si>
    <t>MBU/3MC-E-2-Z/PR</t>
  </si>
  <si>
    <t>MBU/3MC-E-2-Z/LO</t>
  </si>
  <si>
    <t>MBU/3MC-E-2-Z/WT</t>
  </si>
  <si>
    <t>MBU MC008 3300</t>
  </si>
  <si>
    <t>01122</t>
  </si>
  <si>
    <t>INKOMENSOVERDRACHTEN AAN VZW'S TEN BEHOEVE VAN DE GEZINNEN - AANZUIVERING TEKORTEN EN/OF DIEFSTALLEN BIJ DE HULPREKENPLICHTIGEN</t>
  </si>
  <si>
    <t>MBU/3MC-E-2-Z/RE</t>
  </si>
  <si>
    <t>MBU/3MC-E-2-Z/OV</t>
  </si>
  <si>
    <t>MBU/3ME-E-2-Z/WT</t>
  </si>
  <si>
    <t>MBU/3ME-E-2-Z/IS</t>
  </si>
  <si>
    <t>MBU/3MF-E-2-D/WT</t>
  </si>
  <si>
    <t>MBU/3MF-E-2-E/WT</t>
  </si>
  <si>
    <t>MBU/3MG-E-2-E/WT</t>
  </si>
  <si>
    <t>MBU/3MG-E-2-F/WT</t>
  </si>
  <si>
    <t>MBU/3MG-E-2-G/WT</t>
  </si>
  <si>
    <t>MBU/3MG-E-2-H/WT</t>
  </si>
  <si>
    <t>MBU/3MG-E-2-I/WT</t>
  </si>
  <si>
    <t>MBU/3MG-E-2-Z/IS</t>
  </si>
  <si>
    <t>MCU/3MI-E-2-A/WT</t>
  </si>
  <si>
    <t>MCU/3MI-E-2-D/WT</t>
  </si>
  <si>
    <t>MCU/3MI-E-2-Z/IS</t>
  </si>
  <si>
    <t>MDU/3MH-E-2-C/WT</t>
  </si>
  <si>
    <t>MDU/3MH-E-2-D/WT</t>
  </si>
  <si>
    <t>MDU/3MH-E-2-E/WT</t>
  </si>
  <si>
    <t>MDU/3MH-E-2-F/WT</t>
  </si>
  <si>
    <t>MDU/3MH-E-2-Z/IS</t>
  </si>
  <si>
    <t>PROVISIES</t>
  </si>
  <si>
    <t>RESERVES</t>
  </si>
  <si>
    <t>OVER TE DRAGEN SALDO</t>
  </si>
  <si>
    <t xml:space="preserve">LONEN  </t>
  </si>
  <si>
    <t>WERKING EN TOELAGEN</t>
  </si>
  <si>
    <t>INTERNE STROMEN</t>
  </si>
  <si>
    <t>TOTAAL UITGAVEN</t>
  </si>
  <si>
    <t>VERKOOP VAN NIET-DUURZAME GOEDEREN EN DIENSTEN BINNEN DE OVERHEIDSSECTOR - TERUGSTORTINGEN VAN ONROERENDE VOORHEFFING DOOR HET MINISTERIE VAN FINANCIËN VAN TEN ONRECHTE ONTVANGEN GELDEN EN ACHTERSTALLIGE ONTVANGSTEN</t>
  </si>
  <si>
    <t>MBU MC009 3441</t>
  </si>
  <si>
    <t>ALGEMENE WERKINGSKOSTEN (VERGOED AAN ANDERE SECTOREN DAN DE OVERHEIDSSECTOR) - DE UITVOERING VAN MAATREGELEN IN HET KADER VAN HET VERKEERSVEILIGHEIDSPLAN, OPMAAK VAN BELEIDSPLANNEN EN DE IMPLEMENTATIE VAN INFORMATICATOEPASSINGEN</t>
  </si>
  <si>
    <t>INVESTERINGSBIJDRAGEN AAN GEMEENTEN - LAGERE, OPENBARE BESTUREN EN AUTONOME GEMEENTELIJKE HAVENBEDRIJVEN : ONDERSTEUNING VAN HET BELEID VAN HET VLAAMS GEWEST INZAKE ZEEHAVENS EN SUBSIDIES AAN HAVENBEDRIJVEN VOOR INVESTERINGEN IN HAVENINTERNE BASIS- EN UITRUSTINGSINFRASTRUCTUUR</t>
  </si>
  <si>
    <t>INKOMENSOVERDRACHTEN, DIE GEEN EXPLOITATIESUBSIDIES ZIJN, AAN BEDRIJVEN EN FINANCIELE INSTELLINGEN - TERUGBETALING AAN DE N.V. TUNNEL LIEFKENSHOEK VAN ALLE KOSTEN (SCHADUWTOL) DIE VERBONDEN ZIJN AAN DE VERPLICHTE VERKEERSOMLEIDING</t>
  </si>
  <si>
    <t>INVESTERINGSBIJDRAGEN AAN OVERIGE LOKALE OVERHEDEN  - INVESTERINGSSUBSIDIES TER ONDERSTEUNING VAN HET FIETS- EN DOORTOCHTENBELEID EN SCHOOLOMGEVINGEN EN OVERDRACHT VAN WEGEN</t>
  </si>
  <si>
    <t>BASIS-ALLOCATIE</t>
  </si>
  <si>
    <t>BO 2012 (excl. overflow)</t>
  </si>
  <si>
    <t>1BC2012 (excl. overflow) (indien van toepassing)</t>
  </si>
  <si>
    <t>BO 2012  (excl. overflow)</t>
  </si>
  <si>
    <t>Eerste begrotingscontrole 2012</t>
  </si>
  <si>
    <t>1BC 2012 (overflow)</t>
  </si>
  <si>
    <t>1BC 2012 (incl. overflow)</t>
  </si>
  <si>
    <t>WERKING EN TOELAGEN - VOOR EEN VEILIG EN DUURZAAM VERKEERSBEHEER</t>
  </si>
  <si>
    <t>WERKING EN TOELAGEN - CO- EN PREFINANCIERING</t>
  </si>
  <si>
    <t>WERKING EN TOELAGEN - EXPLOITATIE- EN INVESTERINGSBIJDRAGEN HAVENS EN HAVENBEDDRIJVEN</t>
  </si>
  <si>
    <t>WERKING EN TOELAGEN - CARGOVIL</t>
  </si>
  <si>
    <t>WERKING EN TOELAGEN - SPECIFIEKE WERKINGSKOSTEN</t>
  </si>
  <si>
    <t>WERKING EN TOELAGEN - INVESTERINGEN WATERBOUWKUNDIGE WERKEN</t>
  </si>
  <si>
    <t>WERKING EN TOELAGEN - GEVAARLIJKE PUNTEN, MINDER HINDER EN SCHADEVERGOEDINGEN</t>
  </si>
  <si>
    <t>WERKING EN TOELAGEN - INVESTERINGEN WEGINFRASTRUCTUUR EN STRUCTUREEL ONDERHOUD</t>
  </si>
  <si>
    <t>WERKING EN TOELAGEN - ONDERTUNNING R11</t>
  </si>
  <si>
    <t>WERKING EN TOELAGEN - WERKING EN TOELAGEN</t>
  </si>
  <si>
    <t>WERKING EN TOELAGEN - ZEEHAVENS EN MARITIEME TOEGANG</t>
  </si>
  <si>
    <t>WERKING EN TOELAGEN - WATERBEHEER EN BEHEERSING</t>
  </si>
</sst>
</file>

<file path=xl/styles.xml><?xml version="1.0" encoding="utf-8"?>
<styleSheet xmlns="http://schemas.openxmlformats.org/spreadsheetml/2006/main">
  <numFmts count="2">
    <numFmt numFmtId="164" formatCode="0#########"/>
    <numFmt numFmtId="165" formatCode="00"/>
  </numFmts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5" fontId="3" fillId="0" borderId="1" xfId="0" quotePrefix="1" applyNumberFormat="1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opLeftCell="A31" zoomScale="75" zoomScaleNormal="100" workbookViewId="0">
      <selection activeCell="D55" sqref="D55"/>
    </sheetView>
  </sheetViews>
  <sheetFormatPr defaultRowHeight="12.75"/>
  <cols>
    <col min="1" max="1" width="5.5703125" style="15" bestFit="1" customWidth="1"/>
    <col min="2" max="2" width="7.42578125" style="8" bestFit="1" customWidth="1"/>
    <col min="3" max="3" width="6.28515625" style="7" bestFit="1" customWidth="1"/>
    <col min="4" max="4" width="104.28515625" style="7" bestFit="1" customWidth="1"/>
    <col min="5" max="8" width="12.7109375" style="7" customWidth="1"/>
    <col min="9" max="16384" width="9.140625" style="7"/>
  </cols>
  <sheetData>
    <row r="1" spans="1:8" ht="15.75" customHeight="1">
      <c r="A1" s="73" t="s">
        <v>46</v>
      </c>
      <c r="B1" s="73"/>
      <c r="C1" s="73"/>
      <c r="D1" s="73"/>
      <c r="E1" s="73"/>
      <c r="F1" s="74"/>
      <c r="G1" s="74"/>
      <c r="H1" s="74"/>
    </row>
    <row r="2" spans="1:8" ht="18" customHeight="1">
      <c r="A2" s="75" t="s">
        <v>273</v>
      </c>
      <c r="B2" s="75"/>
      <c r="C2" s="75"/>
      <c r="D2" s="75"/>
      <c r="E2" s="75"/>
      <c r="F2" s="74"/>
      <c r="G2" s="74"/>
      <c r="H2" s="74"/>
    </row>
    <row r="3" spans="1:8">
      <c r="E3" s="9"/>
      <c r="F3" s="9"/>
      <c r="G3" s="9"/>
      <c r="H3" s="9" t="s">
        <v>43</v>
      </c>
    </row>
    <row r="4" spans="1:8">
      <c r="A4" s="78" t="s">
        <v>42</v>
      </c>
      <c r="B4" s="79"/>
      <c r="C4" s="79"/>
      <c r="D4" s="79"/>
      <c r="E4" s="62"/>
      <c r="F4" s="62"/>
      <c r="G4" s="62"/>
      <c r="H4" s="80"/>
    </row>
    <row r="5" spans="1:8" ht="12.75" customHeight="1">
      <c r="A5" s="66" t="s">
        <v>123</v>
      </c>
      <c r="B5" s="67"/>
      <c r="C5" s="68"/>
      <c r="D5" s="64" t="s">
        <v>41</v>
      </c>
      <c r="E5" s="57" t="s">
        <v>270</v>
      </c>
      <c r="F5" s="57" t="s">
        <v>271</v>
      </c>
      <c r="G5" s="57" t="s">
        <v>274</v>
      </c>
      <c r="H5" s="57" t="s">
        <v>275</v>
      </c>
    </row>
    <row r="6" spans="1:8" s="2" customFormat="1" ht="12.75" customHeight="1">
      <c r="A6" s="69"/>
      <c r="B6" s="70"/>
      <c r="C6" s="71"/>
      <c r="D6" s="65"/>
      <c r="E6" s="58"/>
      <c r="F6" s="81"/>
      <c r="G6" s="76"/>
      <c r="H6" s="76"/>
    </row>
    <row r="7" spans="1:8" s="2" customFormat="1" ht="30.75" customHeight="1">
      <c r="A7" s="1" t="s">
        <v>65</v>
      </c>
      <c r="B7" s="1" t="s">
        <v>66</v>
      </c>
      <c r="C7" s="1" t="s">
        <v>67</v>
      </c>
      <c r="D7" s="65"/>
      <c r="E7" s="59"/>
      <c r="F7" s="82"/>
      <c r="G7" s="77"/>
      <c r="H7" s="77"/>
    </row>
    <row r="8" spans="1:8">
      <c r="A8" s="60" t="s">
        <v>117</v>
      </c>
      <c r="B8" s="53"/>
      <c r="C8" s="53"/>
      <c r="D8" s="53"/>
      <c r="E8" s="53"/>
      <c r="F8" s="11"/>
      <c r="G8" s="11"/>
      <c r="H8" s="11"/>
    </row>
    <row r="9" spans="1:8" ht="24.75" customHeight="1">
      <c r="A9" s="16" t="s">
        <v>82</v>
      </c>
      <c r="B9" s="22" t="s">
        <v>84</v>
      </c>
      <c r="C9" s="22" t="s">
        <v>68</v>
      </c>
      <c r="D9" s="20" t="s">
        <v>6</v>
      </c>
      <c r="E9" s="4">
        <v>124</v>
      </c>
      <c r="F9" s="4">
        <v>124</v>
      </c>
      <c r="G9" s="4"/>
      <c r="H9" s="4">
        <f>F9+G9</f>
        <v>124</v>
      </c>
    </row>
    <row r="10" spans="1:8">
      <c r="A10" s="16" t="s">
        <v>82</v>
      </c>
      <c r="B10" s="22" t="s">
        <v>85</v>
      </c>
      <c r="C10" s="22" t="s">
        <v>69</v>
      </c>
      <c r="D10" s="20" t="s">
        <v>7</v>
      </c>
      <c r="E10" s="4">
        <v>210651</v>
      </c>
      <c r="F10" s="4">
        <v>210651</v>
      </c>
      <c r="G10" s="4"/>
      <c r="H10" s="4">
        <f t="shared" ref="H10:H20" si="0">F10+G10</f>
        <v>210651</v>
      </c>
    </row>
    <row r="11" spans="1:8" ht="25.5">
      <c r="A11" s="16" t="s">
        <v>82</v>
      </c>
      <c r="B11" s="22" t="s">
        <v>89</v>
      </c>
      <c r="C11" s="22">
        <v>1611</v>
      </c>
      <c r="D11" s="20" t="s">
        <v>8</v>
      </c>
      <c r="E11" s="4">
        <v>0</v>
      </c>
      <c r="F11" s="4">
        <v>0</v>
      </c>
      <c r="G11" s="4"/>
      <c r="H11" s="4">
        <f t="shared" si="0"/>
        <v>0</v>
      </c>
    </row>
    <row r="12" spans="1:8" ht="25.5">
      <c r="A12" s="16" t="s">
        <v>82</v>
      </c>
      <c r="B12" s="22" t="s">
        <v>36</v>
      </c>
      <c r="C12" s="22">
        <v>1620</v>
      </c>
      <c r="D12" s="20" t="s">
        <v>9</v>
      </c>
      <c r="E12" s="4">
        <v>0</v>
      </c>
      <c r="F12" s="4">
        <v>0</v>
      </c>
      <c r="G12" s="4"/>
      <c r="H12" s="4">
        <f t="shared" si="0"/>
        <v>0</v>
      </c>
    </row>
    <row r="13" spans="1:8" ht="25.5">
      <c r="A13" s="16" t="s">
        <v>82</v>
      </c>
      <c r="B13" s="22" t="s">
        <v>86</v>
      </c>
      <c r="C13" s="22" t="s">
        <v>72</v>
      </c>
      <c r="D13" s="20" t="s">
        <v>10</v>
      </c>
      <c r="E13" s="4">
        <v>3000</v>
      </c>
      <c r="F13" s="4">
        <v>3000</v>
      </c>
      <c r="G13" s="4"/>
      <c r="H13" s="4">
        <f t="shared" si="0"/>
        <v>3000</v>
      </c>
    </row>
    <row r="14" spans="1:8">
      <c r="A14" s="16" t="s">
        <v>82</v>
      </c>
      <c r="B14" s="22" t="s">
        <v>37</v>
      </c>
      <c r="C14" s="22">
        <v>3690</v>
      </c>
      <c r="D14" s="20" t="s">
        <v>11</v>
      </c>
      <c r="E14" s="4">
        <v>0</v>
      </c>
      <c r="F14" s="4">
        <v>0</v>
      </c>
      <c r="G14" s="4"/>
      <c r="H14" s="4">
        <f t="shared" si="0"/>
        <v>0</v>
      </c>
    </row>
    <row r="15" spans="1:8" ht="25.5">
      <c r="A15" s="16" t="s">
        <v>82</v>
      </c>
      <c r="B15" s="22" t="s">
        <v>87</v>
      </c>
      <c r="C15" s="22" t="s">
        <v>74</v>
      </c>
      <c r="D15" s="20" t="s">
        <v>12</v>
      </c>
      <c r="E15" s="4">
        <v>1100</v>
      </c>
      <c r="F15" s="4">
        <v>1100</v>
      </c>
      <c r="G15" s="4"/>
      <c r="H15" s="4">
        <f>F15+G15</f>
        <v>1100</v>
      </c>
    </row>
    <row r="16" spans="1:8">
      <c r="A16" s="16" t="s">
        <v>82</v>
      </c>
      <c r="B16" s="22" t="s">
        <v>115</v>
      </c>
      <c r="C16" s="22">
        <v>4830</v>
      </c>
      <c r="D16" s="20" t="s">
        <v>13</v>
      </c>
      <c r="E16" s="4">
        <v>0</v>
      </c>
      <c r="F16" s="4">
        <v>0</v>
      </c>
      <c r="G16" s="4"/>
      <c r="H16" s="4">
        <f t="shared" si="0"/>
        <v>0</v>
      </c>
    </row>
    <row r="17" spans="1:8" ht="25.5" customHeight="1">
      <c r="A17" s="16" t="s">
        <v>82</v>
      </c>
      <c r="B17" s="22" t="s">
        <v>38</v>
      </c>
      <c r="C17" s="22">
        <v>5720</v>
      </c>
      <c r="D17" s="20" t="s">
        <v>14</v>
      </c>
      <c r="E17" s="4">
        <v>0</v>
      </c>
      <c r="F17" s="4">
        <v>0</v>
      </c>
      <c r="G17" s="4"/>
      <c r="H17" s="4">
        <f t="shared" si="0"/>
        <v>0</v>
      </c>
    </row>
    <row r="18" spans="1:8" ht="25.5">
      <c r="A18" s="16" t="s">
        <v>82</v>
      </c>
      <c r="B18" s="22" t="s">
        <v>88</v>
      </c>
      <c r="C18" s="22" t="s">
        <v>75</v>
      </c>
      <c r="D18" s="20" t="s">
        <v>170</v>
      </c>
      <c r="E18" s="4">
        <v>595881</v>
      </c>
      <c r="F18" s="4">
        <f>549881+10000</f>
        <v>559881</v>
      </c>
      <c r="G18" s="4">
        <v>41</v>
      </c>
      <c r="H18" s="4">
        <f t="shared" si="0"/>
        <v>559922</v>
      </c>
    </row>
    <row r="19" spans="1:8" ht="25.5">
      <c r="A19" s="16" t="s">
        <v>82</v>
      </c>
      <c r="B19" s="22" t="s">
        <v>116</v>
      </c>
      <c r="C19" s="22">
        <v>6611</v>
      </c>
      <c r="D19" s="20" t="s">
        <v>15</v>
      </c>
      <c r="E19" s="4">
        <v>0</v>
      </c>
      <c r="F19" s="4">
        <v>0</v>
      </c>
      <c r="G19" s="4"/>
      <c r="H19" s="4">
        <f t="shared" si="0"/>
        <v>0</v>
      </c>
    </row>
    <row r="20" spans="1:8" ht="25.5">
      <c r="A20" s="16" t="s">
        <v>82</v>
      </c>
      <c r="B20" s="22" t="s">
        <v>166</v>
      </c>
      <c r="C20" s="22">
        <v>4640</v>
      </c>
      <c r="D20" s="20" t="s">
        <v>167</v>
      </c>
      <c r="E20" s="4">
        <v>0</v>
      </c>
      <c r="F20" s="4">
        <v>0</v>
      </c>
      <c r="G20" s="4"/>
      <c r="H20" s="4">
        <f t="shared" si="0"/>
        <v>0</v>
      </c>
    </row>
    <row r="21" spans="1:8">
      <c r="A21" s="61" t="s">
        <v>47</v>
      </c>
      <c r="B21" s="62"/>
      <c r="C21" s="62"/>
      <c r="D21" s="63"/>
      <c r="E21" s="10">
        <f>SUM(E9:E20)</f>
        <v>810756</v>
      </c>
      <c r="F21" s="10">
        <f>SUM(F9:F20)</f>
        <v>774756</v>
      </c>
      <c r="G21" s="10">
        <f>SUM(G9:G20)</f>
        <v>41</v>
      </c>
      <c r="H21" s="10">
        <f>SUM(H9:H20)</f>
        <v>774797</v>
      </c>
    </row>
    <row r="22" spans="1:8" ht="16.5" customHeight="1">
      <c r="A22" s="60" t="s">
        <v>118</v>
      </c>
      <c r="B22" s="53"/>
      <c r="C22" s="53"/>
      <c r="D22" s="53"/>
      <c r="E22" s="53"/>
      <c r="F22" s="11"/>
      <c r="G22" s="11"/>
      <c r="H22" s="11"/>
    </row>
    <row r="23" spans="1:8" s="21" customFormat="1" ht="38.25">
      <c r="A23" s="25" t="s">
        <v>82</v>
      </c>
      <c r="B23" s="20" t="s">
        <v>114</v>
      </c>
      <c r="C23" s="20" t="s">
        <v>70</v>
      </c>
      <c r="D23" s="20" t="s">
        <v>16</v>
      </c>
      <c r="E23" s="4">
        <v>285</v>
      </c>
      <c r="F23" s="4">
        <v>285</v>
      </c>
      <c r="G23" s="4"/>
      <c r="H23" s="4">
        <f>F23+G23</f>
        <v>285</v>
      </c>
    </row>
    <row r="24" spans="1:8" ht="14.25" customHeight="1">
      <c r="A24" s="54" t="s">
        <v>50</v>
      </c>
      <c r="B24" s="55"/>
      <c r="C24" s="55"/>
      <c r="D24" s="56"/>
      <c r="E24" s="10">
        <f>SUM(E23:E23)</f>
        <v>285</v>
      </c>
      <c r="F24" s="10">
        <f>SUM(F23:F23)</f>
        <v>285</v>
      </c>
      <c r="G24" s="10">
        <f>SUM(G23:G23)</f>
        <v>0</v>
      </c>
      <c r="H24" s="10">
        <f>SUM(H23:H23)</f>
        <v>285</v>
      </c>
    </row>
    <row r="25" spans="1:8" ht="14.25" customHeight="1">
      <c r="A25" s="52" t="s">
        <v>119</v>
      </c>
      <c r="B25" s="53"/>
      <c r="C25" s="53"/>
      <c r="D25" s="53"/>
      <c r="E25" s="53"/>
      <c r="F25" s="11"/>
      <c r="G25" s="11"/>
      <c r="H25" s="11"/>
    </row>
    <row r="26" spans="1:8">
      <c r="A26" s="16" t="s">
        <v>82</v>
      </c>
      <c r="B26" s="22" t="s">
        <v>90</v>
      </c>
      <c r="C26" s="22" t="s">
        <v>68</v>
      </c>
      <c r="D26" s="20" t="s">
        <v>17</v>
      </c>
      <c r="E26" s="4">
        <v>25</v>
      </c>
      <c r="F26" s="4">
        <v>25</v>
      </c>
      <c r="G26" s="4"/>
      <c r="H26" s="4">
        <f t="shared" ref="H26:H35" si="1">F26+G26</f>
        <v>25</v>
      </c>
    </row>
    <row r="27" spans="1:8" ht="25.5">
      <c r="A27" s="16" t="s">
        <v>82</v>
      </c>
      <c r="B27" s="22" t="s">
        <v>91</v>
      </c>
      <c r="C27" s="22" t="s">
        <v>71</v>
      </c>
      <c r="D27" s="20" t="s">
        <v>18</v>
      </c>
      <c r="E27" s="4">
        <v>1</v>
      </c>
      <c r="F27" s="4">
        <v>1</v>
      </c>
      <c r="G27" s="4"/>
      <c r="H27" s="4">
        <f t="shared" si="1"/>
        <v>1</v>
      </c>
    </row>
    <row r="28" spans="1:8" ht="38.25">
      <c r="A28" s="16" t="s">
        <v>82</v>
      </c>
      <c r="B28" s="22" t="s">
        <v>93</v>
      </c>
      <c r="C28" s="22" t="s">
        <v>72</v>
      </c>
      <c r="D28" s="20" t="s">
        <v>19</v>
      </c>
      <c r="E28" s="4">
        <v>1100</v>
      </c>
      <c r="F28" s="4">
        <v>1100</v>
      </c>
      <c r="G28" s="4"/>
      <c r="H28" s="4">
        <f t="shared" si="1"/>
        <v>1100</v>
      </c>
    </row>
    <row r="29" spans="1:8" ht="38.25" customHeight="1">
      <c r="A29" s="16" t="s">
        <v>82</v>
      </c>
      <c r="B29" s="22" t="s">
        <v>92</v>
      </c>
      <c r="C29" s="22" t="s">
        <v>76</v>
      </c>
      <c r="D29" s="20" t="s">
        <v>20</v>
      </c>
      <c r="E29" s="4">
        <v>720</v>
      </c>
      <c r="F29" s="4">
        <v>720</v>
      </c>
      <c r="G29" s="4"/>
      <c r="H29" s="4">
        <f t="shared" si="1"/>
        <v>720</v>
      </c>
    </row>
    <row r="30" spans="1:8">
      <c r="A30" s="16" t="s">
        <v>82</v>
      </c>
      <c r="B30" s="22" t="s">
        <v>94</v>
      </c>
      <c r="C30" s="22" t="s">
        <v>73</v>
      </c>
      <c r="D30" s="20" t="s">
        <v>21</v>
      </c>
      <c r="E30" s="4">
        <v>2800</v>
      </c>
      <c r="F30" s="4">
        <v>2800</v>
      </c>
      <c r="G30" s="4"/>
      <c r="H30" s="4">
        <f t="shared" si="1"/>
        <v>2800</v>
      </c>
    </row>
    <row r="31" spans="1:8">
      <c r="A31" s="16" t="s">
        <v>82</v>
      </c>
      <c r="B31" s="22" t="s">
        <v>39</v>
      </c>
      <c r="C31" s="22">
        <v>3690</v>
      </c>
      <c r="D31" s="20" t="s">
        <v>22</v>
      </c>
      <c r="E31" s="4">
        <v>0</v>
      </c>
      <c r="F31" s="4">
        <v>0</v>
      </c>
      <c r="G31" s="4"/>
      <c r="H31" s="4">
        <f t="shared" si="1"/>
        <v>0</v>
      </c>
    </row>
    <row r="32" spans="1:8" ht="38.25">
      <c r="A32" s="16" t="s">
        <v>82</v>
      </c>
      <c r="B32" s="22" t="s">
        <v>95</v>
      </c>
      <c r="C32" s="22" t="s">
        <v>77</v>
      </c>
      <c r="D32" s="20" t="s">
        <v>23</v>
      </c>
      <c r="E32" s="4">
        <v>45</v>
      </c>
      <c r="F32" s="4">
        <v>45</v>
      </c>
      <c r="G32" s="4"/>
      <c r="H32" s="4">
        <f t="shared" si="1"/>
        <v>45</v>
      </c>
    </row>
    <row r="33" spans="1:8" ht="25.5">
      <c r="A33" s="16" t="s">
        <v>82</v>
      </c>
      <c r="B33" s="22" t="s">
        <v>96</v>
      </c>
      <c r="C33" s="22" t="s">
        <v>78</v>
      </c>
      <c r="D33" s="20" t="s">
        <v>24</v>
      </c>
      <c r="E33" s="4">
        <v>2000</v>
      </c>
      <c r="F33" s="4">
        <v>2000</v>
      </c>
      <c r="G33" s="4"/>
      <c r="H33" s="4">
        <f t="shared" si="1"/>
        <v>2000</v>
      </c>
    </row>
    <row r="34" spans="1:8">
      <c r="A34" s="16" t="s">
        <v>82</v>
      </c>
      <c r="B34" s="22" t="s">
        <v>97</v>
      </c>
      <c r="C34" s="22" t="s">
        <v>79</v>
      </c>
      <c r="D34" s="20" t="s">
        <v>25</v>
      </c>
      <c r="E34" s="4">
        <v>1</v>
      </c>
      <c r="F34" s="4">
        <v>1</v>
      </c>
      <c r="G34" s="4"/>
      <c r="H34" s="4">
        <f t="shared" si="1"/>
        <v>1</v>
      </c>
    </row>
    <row r="35" spans="1:8" ht="38.25">
      <c r="A35" s="16" t="s">
        <v>82</v>
      </c>
      <c r="B35" s="22" t="s">
        <v>98</v>
      </c>
      <c r="C35" s="22" t="s">
        <v>80</v>
      </c>
      <c r="D35" s="20" t="s">
        <v>26</v>
      </c>
      <c r="E35" s="4">
        <v>50</v>
      </c>
      <c r="F35" s="4">
        <v>50</v>
      </c>
      <c r="G35" s="4"/>
      <c r="H35" s="4">
        <f t="shared" si="1"/>
        <v>50</v>
      </c>
    </row>
    <row r="36" spans="1:8">
      <c r="A36" s="54" t="s">
        <v>120</v>
      </c>
      <c r="B36" s="55"/>
      <c r="C36" s="55"/>
      <c r="D36" s="56"/>
      <c r="E36" s="10">
        <f>SUM(E26:E35)</f>
        <v>6742</v>
      </c>
      <c r="F36" s="10">
        <f>SUM(F26:F35)</f>
        <v>6742</v>
      </c>
      <c r="G36" s="10">
        <f>SUM(G26:G35)</f>
        <v>0</v>
      </c>
      <c r="H36" s="10">
        <f>SUM(H26:H35)</f>
        <v>6742</v>
      </c>
    </row>
    <row r="37" spans="1:8">
      <c r="A37" s="54" t="s">
        <v>121</v>
      </c>
      <c r="B37" s="55"/>
      <c r="C37" s="55"/>
      <c r="D37" s="56"/>
      <c r="E37" s="10">
        <f>+E21+E24+E36</f>
        <v>817783</v>
      </c>
      <c r="F37" s="10">
        <f>+F21+F24+F36</f>
        <v>781783</v>
      </c>
      <c r="G37" s="10">
        <f>+G21+G24+G36</f>
        <v>41</v>
      </c>
      <c r="H37" s="10">
        <f>+H21+H24+H36</f>
        <v>781824</v>
      </c>
    </row>
    <row r="38" spans="1:8">
      <c r="A38" s="52" t="s">
        <v>64</v>
      </c>
      <c r="B38" s="52"/>
      <c r="C38" s="52"/>
      <c r="D38" s="53"/>
      <c r="E38" s="53"/>
      <c r="F38" s="11"/>
      <c r="G38" s="11"/>
      <c r="H38" s="11"/>
    </row>
    <row r="39" spans="1:8">
      <c r="A39" s="27" t="s">
        <v>81</v>
      </c>
      <c r="B39" s="20" t="s">
        <v>108</v>
      </c>
      <c r="C39" s="20" t="s">
        <v>68</v>
      </c>
      <c r="D39" s="20" t="s">
        <v>17</v>
      </c>
      <c r="E39" s="4">
        <v>25</v>
      </c>
      <c r="F39" s="4">
        <v>25</v>
      </c>
      <c r="G39" s="4"/>
      <c r="H39" s="4">
        <f t="shared" ref="H39:H44" si="2">F39+G39</f>
        <v>25</v>
      </c>
    </row>
    <row r="40" spans="1:8" ht="25.5">
      <c r="A40" s="27" t="s">
        <v>81</v>
      </c>
      <c r="B40" s="20" t="s">
        <v>109</v>
      </c>
      <c r="C40" s="20" t="s">
        <v>71</v>
      </c>
      <c r="D40" s="20" t="s">
        <v>18</v>
      </c>
      <c r="E40" s="4">
        <v>1</v>
      </c>
      <c r="F40" s="4">
        <v>1</v>
      </c>
      <c r="G40" s="4"/>
      <c r="H40" s="4">
        <f t="shared" si="2"/>
        <v>1</v>
      </c>
    </row>
    <row r="41" spans="1:8" ht="25.5">
      <c r="A41" s="27" t="s">
        <v>81</v>
      </c>
      <c r="B41" s="20" t="s">
        <v>110</v>
      </c>
      <c r="C41" s="20" t="s">
        <v>72</v>
      </c>
      <c r="D41" s="20" t="s">
        <v>27</v>
      </c>
      <c r="E41" s="4">
        <v>1856</v>
      </c>
      <c r="F41" s="4">
        <v>1856</v>
      </c>
      <c r="G41" s="4"/>
      <c r="H41" s="4">
        <f t="shared" si="2"/>
        <v>1856</v>
      </c>
    </row>
    <row r="42" spans="1:8">
      <c r="A42" s="27" t="s">
        <v>81</v>
      </c>
      <c r="B42" s="20" t="s">
        <v>111</v>
      </c>
      <c r="C42" s="20" t="s">
        <v>72</v>
      </c>
      <c r="D42" s="20" t="s">
        <v>28</v>
      </c>
      <c r="E42" s="4">
        <v>150</v>
      </c>
      <c r="F42" s="4">
        <v>150</v>
      </c>
      <c r="G42" s="4"/>
      <c r="H42" s="4">
        <f t="shared" si="2"/>
        <v>150</v>
      </c>
    </row>
    <row r="43" spans="1:8" ht="38.25">
      <c r="A43" s="27" t="s">
        <v>81</v>
      </c>
      <c r="B43" s="20" t="s">
        <v>112</v>
      </c>
      <c r="C43" s="20" t="s">
        <v>77</v>
      </c>
      <c r="D43" s="20" t="s">
        <v>23</v>
      </c>
      <c r="E43" s="4">
        <v>45</v>
      </c>
      <c r="F43" s="4">
        <v>45</v>
      </c>
      <c r="G43" s="4"/>
      <c r="H43" s="4">
        <f t="shared" si="2"/>
        <v>45</v>
      </c>
    </row>
    <row r="44" spans="1:8">
      <c r="A44" s="27" t="s">
        <v>81</v>
      </c>
      <c r="B44" s="20" t="s">
        <v>113</v>
      </c>
      <c r="C44" s="20" t="s">
        <v>80</v>
      </c>
      <c r="D44" s="20" t="s">
        <v>29</v>
      </c>
      <c r="E44" s="4">
        <v>50</v>
      </c>
      <c r="F44" s="4">
        <v>50</v>
      </c>
      <c r="G44" s="4"/>
      <c r="H44" s="4">
        <f t="shared" si="2"/>
        <v>50</v>
      </c>
    </row>
    <row r="45" spans="1:8">
      <c r="A45" s="54" t="s">
        <v>64</v>
      </c>
      <c r="B45" s="55"/>
      <c r="C45" s="55"/>
      <c r="D45" s="56"/>
      <c r="E45" s="10">
        <f>SUM(E39:E44)</f>
        <v>2127</v>
      </c>
      <c r="F45" s="10">
        <f>SUM(F39:F44)</f>
        <v>2127</v>
      </c>
      <c r="G45" s="10">
        <f>SUM(G39:G44)</f>
        <v>0</v>
      </c>
      <c r="H45" s="10">
        <f>SUM(H39:H44)</f>
        <v>2127</v>
      </c>
    </row>
    <row r="46" spans="1:8">
      <c r="A46" s="52" t="s">
        <v>48</v>
      </c>
      <c r="B46" s="52"/>
      <c r="C46" s="52"/>
      <c r="D46" s="52"/>
      <c r="E46" s="53"/>
      <c r="F46" s="11"/>
      <c r="G46" s="11"/>
      <c r="H46" s="11"/>
    </row>
    <row r="47" spans="1:8" s="21" customFormat="1">
      <c r="A47" s="26" t="s">
        <v>83</v>
      </c>
      <c r="B47" s="20" t="s">
        <v>99</v>
      </c>
      <c r="C47" s="20" t="s">
        <v>68</v>
      </c>
      <c r="D47" s="20" t="s">
        <v>17</v>
      </c>
      <c r="E47" s="4">
        <v>350</v>
      </c>
      <c r="F47" s="4">
        <v>350</v>
      </c>
      <c r="G47" s="4"/>
      <c r="H47" s="4">
        <f t="shared" ref="H47:H55" si="3">F47+G47</f>
        <v>350</v>
      </c>
    </row>
    <row r="48" spans="1:8" ht="38.25">
      <c r="A48" s="26" t="s">
        <v>83</v>
      </c>
      <c r="B48" s="20" t="s">
        <v>100</v>
      </c>
      <c r="C48" s="20" t="s">
        <v>71</v>
      </c>
      <c r="D48" s="20" t="s">
        <v>263</v>
      </c>
      <c r="E48" s="5">
        <v>10</v>
      </c>
      <c r="F48" s="5">
        <v>10</v>
      </c>
      <c r="G48" s="5"/>
      <c r="H48" s="4">
        <f t="shared" si="3"/>
        <v>10</v>
      </c>
    </row>
    <row r="49" spans="1:8" ht="25.5">
      <c r="A49" s="26" t="s">
        <v>83</v>
      </c>
      <c r="B49" s="20" t="s">
        <v>102</v>
      </c>
      <c r="C49" s="20" t="s">
        <v>72</v>
      </c>
      <c r="D49" s="20" t="s">
        <v>30</v>
      </c>
      <c r="E49" s="6">
        <v>2500</v>
      </c>
      <c r="F49" s="6">
        <v>2500</v>
      </c>
      <c r="G49" s="6"/>
      <c r="H49" s="4">
        <f t="shared" si="3"/>
        <v>2500</v>
      </c>
    </row>
    <row r="50" spans="1:8">
      <c r="A50" s="26" t="s">
        <v>83</v>
      </c>
      <c r="B50" s="20" t="s">
        <v>101</v>
      </c>
      <c r="C50" s="20" t="s">
        <v>72</v>
      </c>
      <c r="D50" s="20" t="s">
        <v>31</v>
      </c>
      <c r="E50" s="6">
        <v>18000</v>
      </c>
      <c r="F50" s="6">
        <v>18000</v>
      </c>
      <c r="G50" s="6"/>
      <c r="H50" s="4">
        <f t="shared" si="3"/>
        <v>18000</v>
      </c>
    </row>
    <row r="51" spans="1:8" ht="25.5">
      <c r="A51" s="26" t="s">
        <v>83</v>
      </c>
      <c r="B51" s="20" t="s">
        <v>103</v>
      </c>
      <c r="C51" s="20" t="s">
        <v>73</v>
      </c>
      <c r="D51" s="20" t="s">
        <v>32</v>
      </c>
      <c r="E51" s="6">
        <v>1300</v>
      </c>
      <c r="F51" s="6">
        <v>1300</v>
      </c>
      <c r="G51" s="6"/>
      <c r="H51" s="4">
        <f t="shared" si="3"/>
        <v>1300</v>
      </c>
    </row>
    <row r="52" spans="1:8" ht="38.25">
      <c r="A52" s="26" t="s">
        <v>83</v>
      </c>
      <c r="B52" s="20" t="s">
        <v>104</v>
      </c>
      <c r="C52" s="20" t="s">
        <v>73</v>
      </c>
      <c r="D52" s="20" t="s">
        <v>33</v>
      </c>
      <c r="E52" s="6">
        <v>10000</v>
      </c>
      <c r="F52" s="6">
        <v>10000</v>
      </c>
      <c r="G52" s="6"/>
      <c r="H52" s="4">
        <f t="shared" si="3"/>
        <v>10000</v>
      </c>
    </row>
    <row r="53" spans="1:8">
      <c r="A53" s="26" t="s">
        <v>83</v>
      </c>
      <c r="B53" s="20" t="s">
        <v>105</v>
      </c>
      <c r="C53" s="20" t="s">
        <v>78</v>
      </c>
      <c r="D53" s="20" t="s">
        <v>34</v>
      </c>
      <c r="E53" s="4">
        <v>3500</v>
      </c>
      <c r="F53" s="4">
        <v>3500</v>
      </c>
      <c r="G53" s="4"/>
      <c r="H53" s="4">
        <f t="shared" si="3"/>
        <v>3500</v>
      </c>
    </row>
    <row r="54" spans="1:8">
      <c r="A54" s="26" t="s">
        <v>83</v>
      </c>
      <c r="B54" s="20" t="s">
        <v>106</v>
      </c>
      <c r="C54" s="20" t="s">
        <v>79</v>
      </c>
      <c r="D54" s="20" t="s">
        <v>25</v>
      </c>
      <c r="E54" s="4"/>
      <c r="F54" s="4"/>
      <c r="G54" s="4"/>
      <c r="H54" s="4">
        <f t="shared" si="3"/>
        <v>0</v>
      </c>
    </row>
    <row r="55" spans="1:8" ht="25.5">
      <c r="A55" s="26" t="s">
        <v>83</v>
      </c>
      <c r="B55" s="20" t="s">
        <v>107</v>
      </c>
      <c r="C55" s="20" t="s">
        <v>80</v>
      </c>
      <c r="D55" s="20" t="s">
        <v>35</v>
      </c>
      <c r="E55" s="4">
        <v>70</v>
      </c>
      <c r="F55" s="4">
        <v>70</v>
      </c>
      <c r="G55" s="4"/>
      <c r="H55" s="4">
        <f t="shared" si="3"/>
        <v>70</v>
      </c>
    </row>
    <row r="56" spans="1:8">
      <c r="A56" s="54" t="s">
        <v>122</v>
      </c>
      <c r="B56" s="55"/>
      <c r="C56" s="55"/>
      <c r="D56" s="56"/>
      <c r="E56" s="10">
        <f>SUM(E47:E55)</f>
        <v>35730</v>
      </c>
      <c r="F56" s="10">
        <f>SUM(F47:F55)</f>
        <v>35730</v>
      </c>
      <c r="G56" s="10">
        <f>SUM(G47:G55)</f>
        <v>0</v>
      </c>
      <c r="H56" s="10">
        <f>SUM(H47:H55)</f>
        <v>35730</v>
      </c>
    </row>
    <row r="57" spans="1:8" ht="12.75" customHeight="1">
      <c r="A57" s="19"/>
      <c r="B57" s="18"/>
      <c r="C57" s="23"/>
      <c r="D57" s="17"/>
      <c r="E57" s="17"/>
      <c r="F57" s="17"/>
      <c r="G57" s="17"/>
      <c r="H57" s="17"/>
    </row>
    <row r="58" spans="1:8" s="13" customFormat="1" ht="12.75" customHeight="1">
      <c r="A58" s="72" t="s">
        <v>49</v>
      </c>
      <c r="B58" s="62"/>
      <c r="C58" s="62"/>
      <c r="D58" s="63"/>
      <c r="E58" s="12">
        <f>SUM(E56,E45,E37)</f>
        <v>855640</v>
      </c>
      <c r="F58" s="12">
        <f>SUM(F56,F45,F37)</f>
        <v>819640</v>
      </c>
      <c r="G58" s="12">
        <f>SUM(G56,G45,G37)</f>
        <v>41</v>
      </c>
      <c r="H58" s="12">
        <f>SUM(H56,H45,H37)</f>
        <v>819681</v>
      </c>
    </row>
    <row r="59" spans="1:8">
      <c r="C59" s="14"/>
    </row>
    <row r="60" spans="1:8">
      <c r="C60" s="14"/>
      <c r="E60" s="7" t="s">
        <v>44</v>
      </c>
      <c r="G60" s="21"/>
    </row>
    <row r="61" spans="1:8">
      <c r="C61" s="14"/>
    </row>
    <row r="62" spans="1:8">
      <c r="C62" s="14"/>
    </row>
    <row r="63" spans="1:8">
      <c r="C63" s="14"/>
    </row>
    <row r="64" spans="1:8">
      <c r="C64" s="14"/>
    </row>
    <row r="65" spans="3:3">
      <c r="C65" s="14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  <row r="73" spans="3:3">
      <c r="C73" s="14"/>
    </row>
    <row r="74" spans="3:3">
      <c r="C74" s="14"/>
    </row>
    <row r="75" spans="3:3">
      <c r="C75" s="14"/>
    </row>
    <row r="76" spans="3:3">
      <c r="C76" s="14"/>
    </row>
    <row r="77" spans="3:3">
      <c r="C77" s="14"/>
    </row>
    <row r="78" spans="3:3">
      <c r="C78" s="14"/>
    </row>
    <row r="79" spans="3:3">
      <c r="C79" s="14"/>
    </row>
    <row r="80" spans="3:3">
      <c r="C80" s="14"/>
    </row>
    <row r="81" spans="3:3">
      <c r="C81" s="14"/>
    </row>
    <row r="82" spans="3:3">
      <c r="C82" s="14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  <row r="88" spans="3:3">
      <c r="C88" s="14"/>
    </row>
    <row r="89" spans="3:3">
      <c r="C89" s="14"/>
    </row>
    <row r="90" spans="3:3">
      <c r="C90" s="14"/>
    </row>
    <row r="91" spans="3:3">
      <c r="C91" s="14"/>
    </row>
    <row r="92" spans="3:3">
      <c r="C92" s="14"/>
    </row>
    <row r="93" spans="3:3">
      <c r="C93" s="14"/>
    </row>
    <row r="94" spans="3:3">
      <c r="C94" s="14"/>
    </row>
    <row r="95" spans="3:3">
      <c r="C95" s="14"/>
    </row>
    <row r="96" spans="3:3">
      <c r="C96" s="14"/>
    </row>
    <row r="97" spans="3:3">
      <c r="C97" s="14"/>
    </row>
    <row r="98" spans="3:3">
      <c r="C98" s="14"/>
    </row>
    <row r="99" spans="3:3">
      <c r="C99" s="14"/>
    </row>
    <row r="100" spans="3:3">
      <c r="C100" s="14"/>
    </row>
    <row r="101" spans="3:3">
      <c r="C101" s="14"/>
    </row>
    <row r="102" spans="3:3">
      <c r="C102" s="14"/>
    </row>
    <row r="103" spans="3:3">
      <c r="C103" s="14"/>
    </row>
    <row r="104" spans="3:3">
      <c r="C104" s="14"/>
    </row>
    <row r="105" spans="3:3">
      <c r="C105" s="14"/>
    </row>
    <row r="106" spans="3:3">
      <c r="C106" s="14"/>
    </row>
    <row r="107" spans="3:3">
      <c r="C107" s="14"/>
    </row>
    <row r="108" spans="3:3">
      <c r="C108" s="14"/>
    </row>
    <row r="109" spans="3:3">
      <c r="C109" s="14"/>
    </row>
    <row r="110" spans="3:3">
      <c r="C110" s="14"/>
    </row>
    <row r="111" spans="3:3">
      <c r="C111" s="14"/>
    </row>
    <row r="112" spans="3:3">
      <c r="C112" s="14"/>
    </row>
    <row r="113" spans="3:3">
      <c r="C113" s="14"/>
    </row>
    <row r="114" spans="3:3">
      <c r="C114" s="14"/>
    </row>
    <row r="115" spans="3:3">
      <c r="C115" s="14"/>
    </row>
    <row r="116" spans="3:3">
      <c r="C116" s="14"/>
    </row>
    <row r="117" spans="3:3">
      <c r="C117" s="14"/>
    </row>
    <row r="118" spans="3:3">
      <c r="C118" s="14"/>
    </row>
    <row r="119" spans="3:3">
      <c r="C119" s="14"/>
    </row>
    <row r="120" spans="3:3">
      <c r="C120" s="14"/>
    </row>
    <row r="121" spans="3:3">
      <c r="C121" s="14"/>
    </row>
    <row r="122" spans="3:3">
      <c r="C122" s="14"/>
    </row>
    <row r="123" spans="3:3">
      <c r="C123" s="14"/>
    </row>
    <row r="124" spans="3:3">
      <c r="C124" s="14"/>
    </row>
    <row r="125" spans="3:3">
      <c r="C125" s="14"/>
    </row>
    <row r="126" spans="3:3">
      <c r="C126" s="14"/>
    </row>
    <row r="127" spans="3:3">
      <c r="C127" s="14"/>
    </row>
    <row r="128" spans="3:3">
      <c r="C128" s="14"/>
    </row>
    <row r="129" spans="3:3">
      <c r="C129" s="14"/>
    </row>
    <row r="130" spans="3:3">
      <c r="C130" s="14"/>
    </row>
    <row r="131" spans="3:3">
      <c r="C131" s="14"/>
    </row>
    <row r="132" spans="3:3">
      <c r="C132" s="14"/>
    </row>
    <row r="133" spans="3:3">
      <c r="C133" s="14"/>
    </row>
    <row r="134" spans="3:3">
      <c r="C134" s="14"/>
    </row>
    <row r="135" spans="3:3">
      <c r="C135" s="14"/>
    </row>
    <row r="136" spans="3:3">
      <c r="C136" s="14"/>
    </row>
    <row r="137" spans="3:3">
      <c r="C137" s="14"/>
    </row>
    <row r="138" spans="3:3">
      <c r="C138" s="14"/>
    </row>
    <row r="139" spans="3:3">
      <c r="C139" s="14"/>
    </row>
    <row r="140" spans="3:3">
      <c r="C140" s="14"/>
    </row>
    <row r="141" spans="3:3">
      <c r="C141" s="14"/>
    </row>
    <row r="142" spans="3:3">
      <c r="C142" s="14"/>
    </row>
    <row r="143" spans="3:3">
      <c r="C143" s="14"/>
    </row>
    <row r="144" spans="3:3">
      <c r="C144" s="14"/>
    </row>
    <row r="145" spans="3:3">
      <c r="C145" s="14"/>
    </row>
    <row r="146" spans="3:3">
      <c r="C146" s="14"/>
    </row>
    <row r="147" spans="3:3">
      <c r="C147" s="14"/>
    </row>
    <row r="148" spans="3:3">
      <c r="C148" s="14"/>
    </row>
    <row r="149" spans="3:3">
      <c r="C149" s="14"/>
    </row>
    <row r="150" spans="3:3">
      <c r="C150" s="14"/>
    </row>
    <row r="151" spans="3:3">
      <c r="C151" s="14"/>
    </row>
    <row r="152" spans="3:3">
      <c r="C152" s="14"/>
    </row>
    <row r="153" spans="3:3">
      <c r="C153" s="14"/>
    </row>
    <row r="154" spans="3:3">
      <c r="C154" s="14"/>
    </row>
    <row r="155" spans="3:3">
      <c r="C155" s="14"/>
    </row>
    <row r="156" spans="3:3">
      <c r="C156" s="14"/>
    </row>
    <row r="157" spans="3:3">
      <c r="C157" s="14"/>
    </row>
    <row r="158" spans="3:3">
      <c r="C158" s="14"/>
    </row>
    <row r="159" spans="3:3">
      <c r="C159" s="14"/>
    </row>
    <row r="160" spans="3:3">
      <c r="C160" s="14"/>
    </row>
    <row r="161" spans="3:3">
      <c r="C161" s="14"/>
    </row>
    <row r="162" spans="3:3">
      <c r="C162" s="14"/>
    </row>
    <row r="163" spans="3:3">
      <c r="C163" s="14"/>
    </row>
    <row r="164" spans="3:3">
      <c r="C164" s="14"/>
    </row>
    <row r="165" spans="3:3">
      <c r="C165" s="14"/>
    </row>
    <row r="166" spans="3:3">
      <c r="C166" s="14"/>
    </row>
    <row r="167" spans="3:3">
      <c r="C167" s="14"/>
    </row>
    <row r="168" spans="3:3">
      <c r="C168" s="14"/>
    </row>
    <row r="169" spans="3:3">
      <c r="C169" s="14"/>
    </row>
    <row r="170" spans="3:3">
      <c r="C170" s="14"/>
    </row>
    <row r="171" spans="3:3">
      <c r="C171" s="14"/>
    </row>
    <row r="172" spans="3:3">
      <c r="C172" s="14"/>
    </row>
    <row r="173" spans="3:3">
      <c r="C173" s="14"/>
    </row>
    <row r="174" spans="3:3">
      <c r="C174" s="14"/>
    </row>
    <row r="175" spans="3:3">
      <c r="C175" s="14"/>
    </row>
    <row r="176" spans="3:3">
      <c r="C176" s="14"/>
    </row>
    <row r="177" spans="3:3">
      <c r="C177" s="14"/>
    </row>
    <row r="178" spans="3:3">
      <c r="C178" s="14"/>
    </row>
    <row r="179" spans="3:3">
      <c r="C179" s="14"/>
    </row>
    <row r="180" spans="3:3">
      <c r="C180" s="14"/>
    </row>
    <row r="181" spans="3:3">
      <c r="C181" s="14"/>
    </row>
    <row r="182" spans="3:3">
      <c r="C182" s="14"/>
    </row>
    <row r="183" spans="3:3">
      <c r="C183" s="14"/>
    </row>
    <row r="184" spans="3:3">
      <c r="C184" s="14"/>
    </row>
    <row r="185" spans="3:3">
      <c r="C185" s="14"/>
    </row>
    <row r="186" spans="3:3">
      <c r="C186" s="14"/>
    </row>
    <row r="187" spans="3:3">
      <c r="C187" s="14"/>
    </row>
    <row r="188" spans="3:3">
      <c r="C188" s="14"/>
    </row>
    <row r="189" spans="3:3">
      <c r="C189" s="14"/>
    </row>
    <row r="190" spans="3:3">
      <c r="C190" s="14"/>
    </row>
    <row r="191" spans="3:3">
      <c r="C191" s="14"/>
    </row>
  </sheetData>
  <mergeCells count="21">
    <mergeCell ref="A1:H1"/>
    <mergeCell ref="A2:H2"/>
    <mergeCell ref="G5:G7"/>
    <mergeCell ref="A8:E8"/>
    <mergeCell ref="H5:H7"/>
    <mergeCell ref="A4:H4"/>
    <mergeCell ref="F5:F7"/>
    <mergeCell ref="A58:D58"/>
    <mergeCell ref="A56:D56"/>
    <mergeCell ref="A46:E46"/>
    <mergeCell ref="A36:D36"/>
    <mergeCell ref="A37:D37"/>
    <mergeCell ref="A38:E38"/>
    <mergeCell ref="A45:D45"/>
    <mergeCell ref="A25:E25"/>
    <mergeCell ref="A24:D24"/>
    <mergeCell ref="E5:E7"/>
    <mergeCell ref="A22:E22"/>
    <mergeCell ref="A21:D21"/>
    <mergeCell ref="D5:D7"/>
    <mergeCell ref="A5:C6"/>
  </mergeCells>
  <phoneticPr fontId="1" type="noConversion"/>
  <pageMargins left="0.39370078740157483" right="0.59055118110236227" top="0.78740157480314965" bottom="0.78740157480314965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A79" zoomScale="70" zoomScaleNormal="70" zoomScaleSheetLayoutView="80" workbookViewId="0">
      <selection activeCell="D98" sqref="D98"/>
    </sheetView>
  </sheetViews>
  <sheetFormatPr defaultRowHeight="12.75" outlineLevelRow="2"/>
  <cols>
    <col min="1" max="1" width="23.140625" style="7" bestFit="1" customWidth="1"/>
    <col min="2" max="2" width="15.7109375" style="14" customWidth="1"/>
    <col min="3" max="3" width="11.7109375" style="15" customWidth="1"/>
    <col min="4" max="4" width="74" style="7" customWidth="1"/>
    <col min="5" max="5" width="9.28515625" style="7" bestFit="1" customWidth="1"/>
    <col min="6" max="6" width="9.7109375" style="7" bestFit="1" customWidth="1"/>
    <col min="7" max="7" width="9.28515625" style="7" bestFit="1" customWidth="1"/>
    <col min="8" max="8" width="9.7109375" style="7" bestFit="1" customWidth="1"/>
    <col min="9" max="9" width="8.28515625" style="7" bestFit="1" customWidth="1"/>
    <col min="10" max="10" width="8" style="7" customWidth="1"/>
    <col min="11" max="11" width="8.85546875" style="7" bestFit="1" customWidth="1"/>
    <col min="12" max="12" width="10.5703125" style="7" customWidth="1"/>
    <col min="13" max="16384" width="9.140625" style="7"/>
  </cols>
  <sheetData>
    <row r="1" spans="1:12">
      <c r="E1" s="9"/>
      <c r="F1" s="9"/>
      <c r="G1" s="9"/>
      <c r="H1" s="9"/>
      <c r="I1" s="9"/>
      <c r="J1" s="9"/>
      <c r="K1" s="9"/>
      <c r="L1" s="9" t="s">
        <v>43</v>
      </c>
    </row>
    <row r="2" spans="1:12">
      <c r="A2" s="78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88"/>
      <c r="L2" s="80"/>
    </row>
    <row r="3" spans="1:12" s="2" customFormat="1" ht="45.75" customHeight="1">
      <c r="A3" s="96" t="s">
        <v>171</v>
      </c>
      <c r="B3" s="85" t="s">
        <v>269</v>
      </c>
      <c r="C3" s="85" t="s">
        <v>40</v>
      </c>
      <c r="D3" s="91" t="s">
        <v>41</v>
      </c>
      <c r="E3" s="94" t="s">
        <v>272</v>
      </c>
      <c r="F3" s="95"/>
      <c r="G3" s="94" t="s">
        <v>271</v>
      </c>
      <c r="H3" s="95"/>
      <c r="I3" s="94" t="s">
        <v>274</v>
      </c>
      <c r="J3" s="95"/>
      <c r="K3" s="94" t="s">
        <v>275</v>
      </c>
      <c r="L3" s="95"/>
    </row>
    <row r="4" spans="1:12">
      <c r="A4" s="97"/>
      <c r="B4" s="86"/>
      <c r="C4" s="89"/>
      <c r="D4" s="92"/>
      <c r="E4" s="83" t="s">
        <v>168</v>
      </c>
      <c r="F4" s="83" t="s">
        <v>169</v>
      </c>
      <c r="G4" s="83" t="s">
        <v>168</v>
      </c>
      <c r="H4" s="83" t="s">
        <v>169</v>
      </c>
      <c r="I4" s="83" t="s">
        <v>168</v>
      </c>
      <c r="J4" s="83" t="s">
        <v>169</v>
      </c>
      <c r="K4" s="83" t="s">
        <v>168</v>
      </c>
      <c r="L4" s="83" t="s">
        <v>169</v>
      </c>
    </row>
    <row r="5" spans="1:12">
      <c r="A5" s="98"/>
      <c r="B5" s="87"/>
      <c r="C5" s="90"/>
      <c r="D5" s="93"/>
      <c r="E5" s="84"/>
      <c r="F5" s="84"/>
      <c r="G5" s="84"/>
      <c r="H5" s="84"/>
      <c r="I5" s="84"/>
      <c r="J5" s="84"/>
      <c r="K5" s="84"/>
      <c r="L5" s="84"/>
    </row>
    <row r="6" spans="1:12" outlineLevel="1">
      <c r="A6" s="30"/>
      <c r="B6" s="35"/>
      <c r="C6" s="37"/>
      <c r="D6" s="28" t="s">
        <v>51</v>
      </c>
      <c r="E6" s="24"/>
      <c r="F6" s="24"/>
      <c r="G6" s="24"/>
      <c r="H6" s="24"/>
      <c r="I6" s="24"/>
      <c r="J6" s="24"/>
      <c r="K6" s="24"/>
      <c r="L6" s="24"/>
    </row>
    <row r="7" spans="1:12" ht="25.5" outlineLevel="2">
      <c r="A7" s="24" t="s">
        <v>230</v>
      </c>
      <c r="B7" s="20" t="s">
        <v>172</v>
      </c>
      <c r="C7" s="38" t="s">
        <v>53</v>
      </c>
      <c r="D7" s="20" t="s">
        <v>124</v>
      </c>
      <c r="E7" s="4">
        <v>4093</v>
      </c>
      <c r="F7" s="4">
        <v>3879</v>
      </c>
      <c r="G7" s="4">
        <v>4093</v>
      </c>
      <c r="H7" s="4">
        <v>3879</v>
      </c>
      <c r="I7" s="4"/>
      <c r="J7" s="4"/>
      <c r="K7" s="4">
        <f>+G7+I7</f>
        <v>4093</v>
      </c>
      <c r="L7" s="4">
        <f>+H7+J7</f>
        <v>3879</v>
      </c>
    </row>
    <row r="8" spans="1:12" ht="52.5" customHeight="1" outlineLevel="2">
      <c r="A8" s="32" t="s">
        <v>230</v>
      </c>
      <c r="B8" s="3" t="s">
        <v>173</v>
      </c>
      <c r="C8" s="38" t="s">
        <v>53</v>
      </c>
      <c r="D8" s="25" t="s">
        <v>125</v>
      </c>
      <c r="E8" s="24">
        <v>0</v>
      </c>
      <c r="F8" s="24">
        <v>0</v>
      </c>
      <c r="G8" s="24">
        <v>0</v>
      </c>
      <c r="H8" s="24">
        <v>0</v>
      </c>
      <c r="I8" s="24"/>
      <c r="J8" s="24"/>
      <c r="K8" s="4">
        <f>+G8+I8</f>
        <v>0</v>
      </c>
      <c r="L8" s="4">
        <f>+H8+J8</f>
        <v>0</v>
      </c>
    </row>
    <row r="9" spans="1:12" s="21" customFormat="1" outlineLevel="1">
      <c r="A9" s="51" t="s">
        <v>230</v>
      </c>
      <c r="B9" s="25"/>
      <c r="C9" s="38"/>
      <c r="D9" s="25" t="s">
        <v>256</v>
      </c>
      <c r="E9" s="24">
        <f t="shared" ref="E9:L9" si="0">SUBTOTAL(9,E7:E8)</f>
        <v>4093</v>
      </c>
      <c r="F9" s="24">
        <f t="shared" si="0"/>
        <v>3879</v>
      </c>
      <c r="G9" s="24">
        <f t="shared" si="0"/>
        <v>4093</v>
      </c>
      <c r="H9" s="24">
        <f t="shared" si="0"/>
        <v>3879</v>
      </c>
      <c r="I9" s="24">
        <f t="shared" si="0"/>
        <v>0</v>
      </c>
      <c r="J9" s="24">
        <f t="shared" si="0"/>
        <v>0</v>
      </c>
      <c r="K9" s="4">
        <f t="shared" si="0"/>
        <v>4093</v>
      </c>
      <c r="L9" s="4">
        <f t="shared" si="0"/>
        <v>3879</v>
      </c>
    </row>
    <row r="10" spans="1:12" s="21" customFormat="1" ht="25.5" outlineLevel="2">
      <c r="A10" s="24" t="s">
        <v>236</v>
      </c>
      <c r="B10" s="20" t="s">
        <v>174</v>
      </c>
      <c r="C10" s="38" t="s">
        <v>52</v>
      </c>
      <c r="D10" s="20" t="s">
        <v>126</v>
      </c>
      <c r="E10" s="4">
        <v>2</v>
      </c>
      <c r="F10" s="4">
        <v>2</v>
      </c>
      <c r="G10" s="4">
        <v>2</v>
      </c>
      <c r="H10" s="4">
        <v>2</v>
      </c>
      <c r="I10" s="4"/>
      <c r="J10" s="4"/>
      <c r="K10" s="4">
        <f>+G10+I10</f>
        <v>2</v>
      </c>
      <c r="L10" s="4">
        <f>+H10+J10</f>
        <v>2</v>
      </c>
    </row>
    <row r="11" spans="1:12" s="21" customFormat="1" outlineLevel="1">
      <c r="A11" s="24" t="s">
        <v>236</v>
      </c>
      <c r="B11" s="20"/>
      <c r="C11" s="38"/>
      <c r="D11" s="20" t="s">
        <v>257</v>
      </c>
      <c r="E11" s="4">
        <f t="shared" ref="E11:L11" si="1">SUBTOTAL(9,E10:E10)</f>
        <v>2</v>
      </c>
      <c r="F11" s="4">
        <f t="shared" si="1"/>
        <v>2</v>
      </c>
      <c r="G11" s="4">
        <f t="shared" si="1"/>
        <v>2</v>
      </c>
      <c r="H11" s="4">
        <f t="shared" si="1"/>
        <v>2</v>
      </c>
      <c r="I11" s="4">
        <f t="shared" si="1"/>
        <v>0</v>
      </c>
      <c r="J11" s="4">
        <f t="shared" si="1"/>
        <v>0</v>
      </c>
      <c r="K11" s="4">
        <f t="shared" si="1"/>
        <v>2</v>
      </c>
      <c r="L11" s="4">
        <f t="shared" si="1"/>
        <v>2</v>
      </c>
    </row>
    <row r="12" spans="1:12" s="21" customFormat="1" ht="38.25" outlineLevel="2">
      <c r="A12" s="24" t="s">
        <v>237</v>
      </c>
      <c r="B12" s="20" t="s">
        <v>175</v>
      </c>
      <c r="C12" s="38" t="s">
        <v>52</v>
      </c>
      <c r="D12" s="20" t="s">
        <v>127</v>
      </c>
      <c r="E12" s="6"/>
      <c r="F12" s="4">
        <v>178070</v>
      </c>
      <c r="G12" s="6"/>
      <c r="H12" s="4">
        <v>178070</v>
      </c>
      <c r="I12" s="6"/>
      <c r="J12" s="4"/>
      <c r="K12" s="6"/>
      <c r="L12" s="4">
        <f>+H12+J12</f>
        <v>178070</v>
      </c>
    </row>
    <row r="13" spans="1:12" s="49" customFormat="1" outlineLevel="1">
      <c r="A13" s="24" t="s">
        <v>237</v>
      </c>
      <c r="B13" s="20"/>
      <c r="C13" s="38"/>
      <c r="D13" s="20" t="s">
        <v>258</v>
      </c>
      <c r="E13" s="6">
        <f t="shared" ref="E13:L13" si="2">SUBTOTAL(9,E12:E12)</f>
        <v>0</v>
      </c>
      <c r="F13" s="4">
        <f t="shared" si="2"/>
        <v>178070</v>
      </c>
      <c r="G13" s="6">
        <f t="shared" si="2"/>
        <v>0</v>
      </c>
      <c r="H13" s="4">
        <f t="shared" si="2"/>
        <v>178070</v>
      </c>
      <c r="I13" s="6">
        <f t="shared" si="2"/>
        <v>0</v>
      </c>
      <c r="J13" s="4">
        <f t="shared" si="2"/>
        <v>0</v>
      </c>
      <c r="K13" s="6">
        <f t="shared" si="2"/>
        <v>0</v>
      </c>
      <c r="L13" s="4">
        <f t="shared" si="2"/>
        <v>178070</v>
      </c>
    </row>
    <row r="14" spans="1:12" s="21" customFormat="1" ht="40.5" customHeight="1" outlineLevel="2">
      <c r="A14" s="24" t="s">
        <v>231</v>
      </c>
      <c r="B14" s="20" t="s">
        <v>176</v>
      </c>
      <c r="C14" s="39" t="s">
        <v>53</v>
      </c>
      <c r="D14" s="20" t="s">
        <v>128</v>
      </c>
      <c r="E14" s="4">
        <v>430</v>
      </c>
      <c r="F14" s="4">
        <v>430</v>
      </c>
      <c r="G14" s="4">
        <v>430</v>
      </c>
      <c r="H14" s="4">
        <v>430</v>
      </c>
      <c r="I14" s="4">
        <v>41</v>
      </c>
      <c r="J14" s="4">
        <v>41</v>
      </c>
      <c r="K14" s="4">
        <f t="shared" ref="K14:K21" si="3">+G14+I14</f>
        <v>471</v>
      </c>
      <c r="L14" s="4">
        <f t="shared" ref="L14:L21" si="4">+H14+J14</f>
        <v>471</v>
      </c>
    </row>
    <row r="15" spans="1:12" s="49" customFormat="1" outlineLevel="1">
      <c r="A15" s="24" t="s">
        <v>231</v>
      </c>
      <c r="B15" s="20"/>
      <c r="C15" s="39"/>
      <c r="D15" s="20" t="s">
        <v>259</v>
      </c>
      <c r="E15" s="4">
        <f t="shared" ref="E15:L15" si="5">SUBTOTAL(9,E14:E14)</f>
        <v>430</v>
      </c>
      <c r="F15" s="4">
        <f t="shared" si="5"/>
        <v>430</v>
      </c>
      <c r="G15" s="4">
        <f t="shared" si="5"/>
        <v>430</v>
      </c>
      <c r="H15" s="4">
        <f t="shared" si="5"/>
        <v>430</v>
      </c>
      <c r="I15" s="4">
        <f t="shared" si="5"/>
        <v>41</v>
      </c>
      <c r="J15" s="4">
        <f t="shared" si="5"/>
        <v>41</v>
      </c>
      <c r="K15" s="4">
        <f t="shared" si="5"/>
        <v>471</v>
      </c>
      <c r="L15" s="4">
        <f t="shared" si="5"/>
        <v>471</v>
      </c>
    </row>
    <row r="16" spans="1:12" s="21" customFormat="1" ht="51" outlineLevel="2">
      <c r="A16" s="24" t="s">
        <v>232</v>
      </c>
      <c r="B16" s="20" t="s">
        <v>177</v>
      </c>
      <c r="C16" s="40" t="s">
        <v>53</v>
      </c>
      <c r="D16" s="20" t="s">
        <v>129</v>
      </c>
      <c r="E16" s="4">
        <v>60</v>
      </c>
      <c r="F16" s="4">
        <v>60</v>
      </c>
      <c r="G16" s="4">
        <v>60</v>
      </c>
      <c r="H16" s="4">
        <v>60</v>
      </c>
      <c r="I16" s="4"/>
      <c r="J16" s="4"/>
      <c r="K16" s="4">
        <f t="shared" si="3"/>
        <v>60</v>
      </c>
      <c r="L16" s="4">
        <f t="shared" si="4"/>
        <v>60</v>
      </c>
    </row>
    <row r="17" spans="1:12" s="21" customFormat="1" ht="25.5" outlineLevel="2">
      <c r="A17" s="24" t="s">
        <v>232</v>
      </c>
      <c r="B17" s="20" t="s">
        <v>178</v>
      </c>
      <c r="C17" s="40" t="s">
        <v>53</v>
      </c>
      <c r="D17" s="20" t="s">
        <v>130</v>
      </c>
      <c r="E17" s="4">
        <v>1325</v>
      </c>
      <c r="F17" s="4">
        <v>1462</v>
      </c>
      <c r="G17" s="4">
        <v>1325</v>
      </c>
      <c r="H17" s="4">
        <v>1462</v>
      </c>
      <c r="I17" s="4"/>
      <c r="J17" s="4"/>
      <c r="K17" s="4">
        <f t="shared" si="3"/>
        <v>1325</v>
      </c>
      <c r="L17" s="4">
        <f t="shared" si="4"/>
        <v>1462</v>
      </c>
    </row>
    <row r="18" spans="1:12" s="21" customFormat="1" ht="40.5" customHeight="1" outlineLevel="2">
      <c r="A18" s="24" t="s">
        <v>232</v>
      </c>
      <c r="B18" s="20" t="s">
        <v>233</v>
      </c>
      <c r="C18" s="40" t="s">
        <v>234</v>
      </c>
      <c r="D18" s="20" t="s">
        <v>235</v>
      </c>
      <c r="E18" s="4"/>
      <c r="F18" s="4"/>
      <c r="G18" s="4"/>
      <c r="H18" s="4"/>
      <c r="I18" s="4"/>
      <c r="J18" s="4"/>
      <c r="K18" s="4"/>
      <c r="L18" s="4"/>
    </row>
    <row r="19" spans="1:12" s="21" customFormat="1" ht="25.5" outlineLevel="2">
      <c r="A19" s="24" t="s">
        <v>232</v>
      </c>
      <c r="B19" s="20" t="s">
        <v>264</v>
      </c>
      <c r="C19" s="40" t="s">
        <v>54</v>
      </c>
      <c r="D19" s="20" t="s">
        <v>131</v>
      </c>
      <c r="E19" s="4">
        <v>450</v>
      </c>
      <c r="F19" s="4">
        <v>450</v>
      </c>
      <c r="G19" s="4">
        <v>450</v>
      </c>
      <c r="H19" s="4">
        <v>450</v>
      </c>
      <c r="I19" s="4"/>
      <c r="J19" s="4"/>
      <c r="K19" s="4">
        <f t="shared" si="3"/>
        <v>450</v>
      </c>
      <c r="L19" s="4">
        <f t="shared" si="4"/>
        <v>450</v>
      </c>
    </row>
    <row r="20" spans="1:12" s="21" customFormat="1" ht="52.5" customHeight="1" outlineLevel="2">
      <c r="A20" s="24" t="s">
        <v>232</v>
      </c>
      <c r="B20" s="20" t="s">
        <v>179</v>
      </c>
      <c r="C20" s="40" t="s">
        <v>53</v>
      </c>
      <c r="D20" s="20" t="s">
        <v>132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>
        <f t="shared" si="3"/>
        <v>0</v>
      </c>
      <c r="L20" s="4">
        <f t="shared" si="4"/>
        <v>0</v>
      </c>
    </row>
    <row r="21" spans="1:12" s="21" customFormat="1" ht="40.5" customHeight="1" outlineLevel="2">
      <c r="A21" s="24" t="s">
        <v>232</v>
      </c>
      <c r="B21" s="25" t="s">
        <v>180</v>
      </c>
      <c r="C21" s="40" t="s">
        <v>53</v>
      </c>
      <c r="D21" s="25" t="s">
        <v>133</v>
      </c>
      <c r="E21" s="4">
        <v>0</v>
      </c>
      <c r="F21" s="4">
        <v>2700</v>
      </c>
      <c r="G21" s="4">
        <v>0</v>
      </c>
      <c r="H21" s="4">
        <v>2700</v>
      </c>
      <c r="I21" s="4"/>
      <c r="J21" s="4"/>
      <c r="K21" s="4">
        <f t="shared" si="3"/>
        <v>0</v>
      </c>
      <c r="L21" s="4">
        <f t="shared" si="4"/>
        <v>2700</v>
      </c>
    </row>
    <row r="22" spans="1:12" s="49" customFormat="1" outlineLevel="1">
      <c r="A22" s="24" t="s">
        <v>232</v>
      </c>
      <c r="B22" s="25"/>
      <c r="C22" s="40"/>
      <c r="D22" s="25" t="s">
        <v>260</v>
      </c>
      <c r="E22" s="4">
        <f t="shared" ref="E22:L22" si="6">SUBTOTAL(9,E16:E21)</f>
        <v>1835</v>
      </c>
      <c r="F22" s="4">
        <f t="shared" si="6"/>
        <v>4672</v>
      </c>
      <c r="G22" s="4">
        <f t="shared" si="6"/>
        <v>1835</v>
      </c>
      <c r="H22" s="4">
        <f t="shared" si="6"/>
        <v>4672</v>
      </c>
      <c r="I22" s="4">
        <f t="shared" si="6"/>
        <v>0</v>
      </c>
      <c r="J22" s="4">
        <f t="shared" si="6"/>
        <v>0</v>
      </c>
      <c r="K22" s="4">
        <f t="shared" si="6"/>
        <v>1835</v>
      </c>
      <c r="L22" s="4">
        <f t="shared" si="6"/>
        <v>4672</v>
      </c>
    </row>
    <row r="23" spans="1:12" s="42" customFormat="1" outlineLevel="1">
      <c r="A23" s="30" t="s">
        <v>44</v>
      </c>
      <c r="B23" s="25"/>
      <c r="C23" s="32"/>
      <c r="D23" s="50" t="s">
        <v>55</v>
      </c>
      <c r="E23" s="24"/>
      <c r="F23" s="24"/>
      <c r="G23" s="24"/>
      <c r="H23" s="24"/>
      <c r="I23" s="24"/>
      <c r="J23" s="24"/>
      <c r="K23" s="24"/>
      <c r="L23" s="24"/>
    </row>
    <row r="24" spans="1:12" s="21" customFormat="1" ht="51" outlineLevel="2">
      <c r="A24" s="24" t="s">
        <v>239</v>
      </c>
      <c r="B24" s="20" t="s">
        <v>181</v>
      </c>
      <c r="C24" s="40" t="s">
        <v>52</v>
      </c>
      <c r="D24" s="20" t="s">
        <v>134</v>
      </c>
      <c r="E24" s="4">
        <v>0</v>
      </c>
      <c r="F24" s="4">
        <v>0</v>
      </c>
      <c r="G24" s="4">
        <v>0</v>
      </c>
      <c r="H24" s="4">
        <v>0</v>
      </c>
      <c r="I24" s="4"/>
      <c r="J24" s="4"/>
      <c r="K24" s="4">
        <f>+G24+I24</f>
        <v>0</v>
      </c>
      <c r="L24" s="4">
        <f>+H24+J24</f>
        <v>0</v>
      </c>
    </row>
    <row r="25" spans="1:12" s="49" customFormat="1" outlineLevel="1">
      <c r="A25" s="24" t="s">
        <v>239</v>
      </c>
      <c r="B25" s="20"/>
      <c r="C25" s="40"/>
      <c r="D25" s="20" t="s">
        <v>261</v>
      </c>
      <c r="E25" s="4">
        <f t="shared" ref="E25:L25" si="7">SUBTOTAL(9,E24:E24)</f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</row>
    <row r="26" spans="1:12" s="21" customFormat="1" ht="51" outlineLevel="2">
      <c r="A26" s="24" t="s">
        <v>238</v>
      </c>
      <c r="B26" s="20" t="s">
        <v>182</v>
      </c>
      <c r="C26" s="40" t="s">
        <v>56</v>
      </c>
      <c r="D26" s="20" t="s">
        <v>135</v>
      </c>
      <c r="E26" s="4">
        <v>0</v>
      </c>
      <c r="F26" s="4">
        <v>0</v>
      </c>
      <c r="G26" s="4">
        <v>0</v>
      </c>
      <c r="H26" s="4">
        <v>0</v>
      </c>
      <c r="I26" s="4"/>
      <c r="J26" s="4"/>
      <c r="K26" s="4">
        <f>+G26+I26</f>
        <v>0</v>
      </c>
      <c r="L26" s="4">
        <f>+H26+J26</f>
        <v>0</v>
      </c>
    </row>
    <row r="27" spans="1:12" s="49" customFormat="1" outlineLevel="1">
      <c r="A27" s="24" t="s">
        <v>238</v>
      </c>
      <c r="B27" s="20"/>
      <c r="C27" s="40"/>
      <c r="D27" s="20" t="s">
        <v>260</v>
      </c>
      <c r="E27" s="4">
        <f t="shared" ref="E27:L27" si="8">SUBTOTAL(9,E26:E26)</f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</row>
    <row r="28" spans="1:12" s="21" customFormat="1" outlineLevel="1">
      <c r="A28" s="30"/>
      <c r="B28" s="36"/>
      <c r="C28" s="37"/>
      <c r="D28" s="50" t="s">
        <v>57</v>
      </c>
      <c r="E28" s="24"/>
      <c r="F28" s="24"/>
      <c r="G28" s="24"/>
      <c r="H28" s="24"/>
      <c r="I28" s="24"/>
      <c r="J28" s="24"/>
      <c r="K28" s="24"/>
      <c r="L28" s="24"/>
    </row>
    <row r="29" spans="1:12" s="21" customFormat="1" ht="51" outlineLevel="2">
      <c r="A29" s="24" t="s">
        <v>240</v>
      </c>
      <c r="B29" s="20" t="s">
        <v>183</v>
      </c>
      <c r="C29" s="40" t="s">
        <v>53</v>
      </c>
      <c r="D29" s="20" t="s">
        <v>136</v>
      </c>
      <c r="E29" s="4">
        <v>1640</v>
      </c>
      <c r="F29" s="4">
        <v>1800</v>
      </c>
      <c r="G29" s="4">
        <v>1640</v>
      </c>
      <c r="H29" s="4">
        <v>1800</v>
      </c>
      <c r="I29" s="4"/>
      <c r="J29" s="4"/>
      <c r="K29" s="4">
        <f t="shared" ref="K29:L32" si="9">+G29+I29</f>
        <v>1640</v>
      </c>
      <c r="L29" s="4">
        <f t="shared" si="9"/>
        <v>1800</v>
      </c>
    </row>
    <row r="30" spans="1:12" s="21" customFormat="1" ht="51" outlineLevel="2">
      <c r="A30" s="24" t="s">
        <v>240</v>
      </c>
      <c r="B30" s="20" t="s">
        <v>184</v>
      </c>
      <c r="C30" s="40" t="s">
        <v>53</v>
      </c>
      <c r="D30" s="20" t="s">
        <v>265</v>
      </c>
      <c r="E30" s="4">
        <v>4002</v>
      </c>
      <c r="F30" s="4">
        <v>3752</v>
      </c>
      <c r="G30" s="4">
        <v>4002</v>
      </c>
      <c r="H30" s="4">
        <v>3752</v>
      </c>
      <c r="I30" s="4"/>
      <c r="J30" s="4"/>
      <c r="K30" s="4">
        <f t="shared" si="9"/>
        <v>4002</v>
      </c>
      <c r="L30" s="4">
        <f t="shared" si="9"/>
        <v>3752</v>
      </c>
    </row>
    <row r="31" spans="1:12" s="21" customFormat="1" ht="51" outlineLevel="2">
      <c r="A31" s="24" t="s">
        <v>240</v>
      </c>
      <c r="B31" s="20" t="s">
        <v>185</v>
      </c>
      <c r="C31" s="40" t="s">
        <v>56</v>
      </c>
      <c r="D31" s="20" t="s">
        <v>137</v>
      </c>
      <c r="E31" s="4">
        <v>6693</v>
      </c>
      <c r="F31" s="4">
        <v>5929</v>
      </c>
      <c r="G31" s="4">
        <v>6693</v>
      </c>
      <c r="H31" s="4">
        <v>5929</v>
      </c>
      <c r="I31" s="4"/>
      <c r="J31" s="4"/>
      <c r="K31" s="4">
        <f t="shared" si="9"/>
        <v>6693</v>
      </c>
      <c r="L31" s="4">
        <f t="shared" si="9"/>
        <v>5929</v>
      </c>
    </row>
    <row r="32" spans="1:12" s="21" customFormat="1" ht="51" outlineLevel="2">
      <c r="A32" s="24" t="s">
        <v>240</v>
      </c>
      <c r="B32" s="25" t="s">
        <v>187</v>
      </c>
      <c r="C32" s="40" t="s">
        <v>53</v>
      </c>
      <c r="D32" s="25" t="s">
        <v>139</v>
      </c>
      <c r="E32" s="4">
        <v>74</v>
      </c>
      <c r="F32" s="4">
        <v>203</v>
      </c>
      <c r="G32" s="4">
        <v>74</v>
      </c>
      <c r="H32" s="4">
        <v>203</v>
      </c>
      <c r="I32" s="4"/>
      <c r="J32" s="4"/>
      <c r="K32" s="4">
        <f t="shared" si="9"/>
        <v>74</v>
      </c>
      <c r="L32" s="4">
        <f t="shared" si="9"/>
        <v>203</v>
      </c>
    </row>
    <row r="33" spans="1:12" s="49" customFormat="1" outlineLevel="1">
      <c r="A33" s="24" t="s">
        <v>240</v>
      </c>
      <c r="B33" s="25"/>
      <c r="C33" s="40"/>
      <c r="D33" s="25" t="s">
        <v>276</v>
      </c>
      <c r="E33" s="4">
        <f t="shared" ref="E33:L33" si="10">SUBTOTAL(9,E29:E32)</f>
        <v>12409</v>
      </c>
      <c r="F33" s="4">
        <f t="shared" si="10"/>
        <v>11684</v>
      </c>
      <c r="G33" s="4">
        <f t="shared" si="10"/>
        <v>12409</v>
      </c>
      <c r="H33" s="4">
        <f t="shared" si="10"/>
        <v>11684</v>
      </c>
      <c r="I33" s="4">
        <f t="shared" si="10"/>
        <v>0</v>
      </c>
      <c r="J33" s="4">
        <f t="shared" si="10"/>
        <v>0</v>
      </c>
      <c r="K33" s="4">
        <f t="shared" si="10"/>
        <v>12409</v>
      </c>
      <c r="L33" s="4">
        <f t="shared" si="10"/>
        <v>11684</v>
      </c>
    </row>
    <row r="34" spans="1:12" s="21" customFormat="1" ht="38.25" outlineLevel="2">
      <c r="A34" s="24" t="s">
        <v>241</v>
      </c>
      <c r="B34" s="20" t="s">
        <v>186</v>
      </c>
      <c r="C34" s="40" t="s">
        <v>58</v>
      </c>
      <c r="D34" s="20" t="s">
        <v>138</v>
      </c>
      <c r="E34" s="4">
        <v>23960</v>
      </c>
      <c r="F34" s="4">
        <v>51960</v>
      </c>
      <c r="G34" s="4">
        <f>23960-10000</f>
        <v>13960</v>
      </c>
      <c r="H34" s="4">
        <v>31960</v>
      </c>
      <c r="I34" s="4"/>
      <c r="J34" s="4"/>
      <c r="K34" s="4">
        <f>+G34+I34</f>
        <v>13960</v>
      </c>
      <c r="L34" s="4">
        <f>+H34+J34</f>
        <v>31960</v>
      </c>
    </row>
    <row r="35" spans="1:12" s="49" customFormat="1" outlineLevel="1">
      <c r="A35" s="24" t="s">
        <v>241</v>
      </c>
      <c r="B35" s="20"/>
      <c r="C35" s="40"/>
      <c r="D35" s="20" t="s">
        <v>277</v>
      </c>
      <c r="E35" s="4">
        <f t="shared" ref="E35:L35" si="11">SUBTOTAL(9,E34:E34)</f>
        <v>23960</v>
      </c>
      <c r="F35" s="4">
        <f t="shared" si="11"/>
        <v>51960</v>
      </c>
      <c r="G35" s="4">
        <f t="shared" si="11"/>
        <v>13960</v>
      </c>
      <c r="H35" s="4">
        <f t="shared" si="11"/>
        <v>31960</v>
      </c>
      <c r="I35" s="4">
        <f t="shared" si="11"/>
        <v>0</v>
      </c>
      <c r="J35" s="4">
        <f t="shared" si="11"/>
        <v>0</v>
      </c>
      <c r="K35" s="4">
        <f t="shared" si="11"/>
        <v>13960</v>
      </c>
      <c r="L35" s="4">
        <f t="shared" si="11"/>
        <v>31960</v>
      </c>
    </row>
    <row r="36" spans="1:12" s="21" customFormat="1" outlineLevel="1">
      <c r="A36" s="30"/>
      <c r="B36" s="36"/>
      <c r="C36" s="37"/>
      <c r="D36" s="50" t="s">
        <v>59</v>
      </c>
      <c r="E36" s="33"/>
      <c r="F36" s="33"/>
      <c r="G36" s="33"/>
      <c r="H36" s="33"/>
      <c r="I36" s="33"/>
      <c r="J36" s="33"/>
      <c r="K36" s="33"/>
      <c r="L36" s="33"/>
    </row>
    <row r="37" spans="1:12" s="21" customFormat="1" ht="51" outlineLevel="2">
      <c r="A37" s="24" t="s">
        <v>242</v>
      </c>
      <c r="B37" s="20" t="s">
        <v>188</v>
      </c>
      <c r="C37" s="40" t="s">
        <v>54</v>
      </c>
      <c r="D37" s="20" t="s">
        <v>140</v>
      </c>
      <c r="E37" s="4">
        <v>0</v>
      </c>
      <c r="F37" s="4">
        <v>0</v>
      </c>
      <c r="G37" s="4">
        <v>0</v>
      </c>
      <c r="H37" s="4">
        <v>0</v>
      </c>
      <c r="I37" s="4"/>
      <c r="J37" s="4"/>
      <c r="K37" s="4">
        <f t="shared" ref="K37:K60" si="12">+G37+I37</f>
        <v>0</v>
      </c>
      <c r="L37" s="4">
        <f t="shared" ref="L37:L60" si="13">+H37+J37</f>
        <v>0</v>
      </c>
    </row>
    <row r="38" spans="1:12" s="21" customFormat="1" ht="38.25" outlineLevel="2">
      <c r="A38" s="24" t="s">
        <v>242</v>
      </c>
      <c r="B38" s="20" t="s">
        <v>189</v>
      </c>
      <c r="C38" s="40" t="s">
        <v>54</v>
      </c>
      <c r="D38" s="20" t="s">
        <v>141</v>
      </c>
      <c r="E38" s="4">
        <v>241</v>
      </c>
      <c r="F38" s="4">
        <v>241</v>
      </c>
      <c r="G38" s="4">
        <v>241</v>
      </c>
      <c r="H38" s="4">
        <v>241</v>
      </c>
      <c r="I38" s="4"/>
      <c r="J38" s="4"/>
      <c r="K38" s="4">
        <f t="shared" si="12"/>
        <v>241</v>
      </c>
      <c r="L38" s="4">
        <f t="shared" si="13"/>
        <v>241</v>
      </c>
    </row>
    <row r="39" spans="1:12" s="21" customFormat="1" ht="69" customHeight="1" outlineLevel="2">
      <c r="A39" s="24" t="s">
        <v>242</v>
      </c>
      <c r="B39" s="25" t="s">
        <v>205</v>
      </c>
      <c r="C39" s="40" t="s">
        <v>54</v>
      </c>
      <c r="D39" s="3" t="s">
        <v>142</v>
      </c>
      <c r="E39" s="4">
        <v>0</v>
      </c>
      <c r="F39" s="4">
        <v>46</v>
      </c>
      <c r="G39" s="4">
        <v>0</v>
      </c>
      <c r="H39" s="4">
        <v>46</v>
      </c>
      <c r="I39" s="4"/>
      <c r="J39" s="4"/>
      <c r="K39" s="4">
        <f>+G39+I39</f>
        <v>0</v>
      </c>
      <c r="L39" s="4">
        <f>+H39+J39</f>
        <v>46</v>
      </c>
    </row>
    <row r="40" spans="1:12" s="21" customFormat="1" ht="38.25" outlineLevel="2">
      <c r="A40" s="24" t="s">
        <v>242</v>
      </c>
      <c r="B40" s="20" t="s">
        <v>191</v>
      </c>
      <c r="C40" s="40" t="s">
        <v>54</v>
      </c>
      <c r="D40" s="20" t="s">
        <v>143</v>
      </c>
      <c r="E40" s="4">
        <v>0</v>
      </c>
      <c r="F40" s="4">
        <v>20</v>
      </c>
      <c r="G40" s="4">
        <v>0</v>
      </c>
      <c r="H40" s="4">
        <v>20</v>
      </c>
      <c r="I40" s="4"/>
      <c r="J40" s="4"/>
      <c r="K40" s="4">
        <f t="shared" si="12"/>
        <v>0</v>
      </c>
      <c r="L40" s="4">
        <f t="shared" si="13"/>
        <v>20</v>
      </c>
    </row>
    <row r="41" spans="1:12" s="21" customFormat="1" ht="39.75" customHeight="1" outlineLevel="2">
      <c r="A41" s="24" t="s">
        <v>242</v>
      </c>
      <c r="B41" s="20" t="s">
        <v>192</v>
      </c>
      <c r="C41" s="40" t="s">
        <v>54</v>
      </c>
      <c r="D41" s="20" t="s">
        <v>145</v>
      </c>
      <c r="E41" s="4">
        <v>0</v>
      </c>
      <c r="F41" s="4">
        <v>72</v>
      </c>
      <c r="G41" s="4">
        <v>0</v>
      </c>
      <c r="H41" s="4">
        <v>72</v>
      </c>
      <c r="I41" s="4"/>
      <c r="J41" s="4"/>
      <c r="K41" s="4">
        <f t="shared" si="12"/>
        <v>0</v>
      </c>
      <c r="L41" s="4">
        <f t="shared" si="13"/>
        <v>72</v>
      </c>
    </row>
    <row r="42" spans="1:12" s="49" customFormat="1" outlineLevel="1">
      <c r="A42" s="24" t="s">
        <v>242</v>
      </c>
      <c r="B42" s="20"/>
      <c r="C42" s="40"/>
      <c r="D42" s="20" t="s">
        <v>285</v>
      </c>
      <c r="E42" s="4">
        <f t="shared" ref="E42:L42" si="14">SUBTOTAL(9,E37:E41)</f>
        <v>241</v>
      </c>
      <c r="F42" s="4">
        <f t="shared" si="14"/>
        <v>379</v>
      </c>
      <c r="G42" s="4">
        <f t="shared" si="14"/>
        <v>241</v>
      </c>
      <c r="H42" s="4">
        <f t="shared" si="14"/>
        <v>379</v>
      </c>
      <c r="I42" s="4">
        <f t="shared" si="14"/>
        <v>0</v>
      </c>
      <c r="J42" s="4">
        <f t="shared" si="14"/>
        <v>0</v>
      </c>
      <c r="K42" s="4">
        <f t="shared" si="14"/>
        <v>241</v>
      </c>
      <c r="L42" s="4">
        <f t="shared" si="14"/>
        <v>379</v>
      </c>
    </row>
    <row r="43" spans="1:12" s="21" customFormat="1" ht="51" outlineLevel="2">
      <c r="A43" s="24" t="s">
        <v>243</v>
      </c>
      <c r="B43" s="20" t="s">
        <v>190</v>
      </c>
      <c r="C43" s="40" t="s">
        <v>54</v>
      </c>
      <c r="D43" s="20" t="s">
        <v>144</v>
      </c>
      <c r="E43" s="4">
        <v>22659</v>
      </c>
      <c r="F43" s="4">
        <v>27635</v>
      </c>
      <c r="G43" s="4">
        <v>22659</v>
      </c>
      <c r="H43" s="4">
        <v>27635</v>
      </c>
      <c r="I43" s="4"/>
      <c r="J43" s="4"/>
      <c r="K43" s="4">
        <f>+G43+I43</f>
        <v>22659</v>
      </c>
      <c r="L43" s="4">
        <f>+H43+J43</f>
        <v>27635</v>
      </c>
    </row>
    <row r="44" spans="1:12" s="21" customFormat="1" ht="51" outlineLevel="2">
      <c r="A44" s="24" t="s">
        <v>243</v>
      </c>
      <c r="B44" s="20" t="s">
        <v>193</v>
      </c>
      <c r="C44" s="40" t="s">
        <v>54</v>
      </c>
      <c r="D44" s="20" t="s">
        <v>146</v>
      </c>
      <c r="E44" s="4">
        <v>1560</v>
      </c>
      <c r="F44" s="4">
        <v>1280</v>
      </c>
      <c r="G44" s="4">
        <v>1560</v>
      </c>
      <c r="H44" s="4">
        <v>1280</v>
      </c>
      <c r="I44" s="4"/>
      <c r="J44" s="4"/>
      <c r="K44" s="4">
        <f t="shared" si="12"/>
        <v>1560</v>
      </c>
      <c r="L44" s="4">
        <f t="shared" si="13"/>
        <v>1280</v>
      </c>
    </row>
    <row r="45" spans="1:12" s="21" customFormat="1" ht="63.75" outlineLevel="2">
      <c r="A45" s="24" t="s">
        <v>243</v>
      </c>
      <c r="B45" s="20" t="s">
        <v>196</v>
      </c>
      <c r="C45" s="40" t="s">
        <v>54</v>
      </c>
      <c r="D45" s="20" t="s">
        <v>266</v>
      </c>
      <c r="E45" s="4">
        <v>16810</v>
      </c>
      <c r="F45" s="4">
        <v>36744</v>
      </c>
      <c r="G45" s="4">
        <v>16810</v>
      </c>
      <c r="H45" s="4">
        <v>36744</v>
      </c>
      <c r="I45" s="4"/>
      <c r="J45" s="4"/>
      <c r="K45" s="4">
        <f>+G45+I45</f>
        <v>16810</v>
      </c>
      <c r="L45" s="4">
        <f>+H45+J45</f>
        <v>36744</v>
      </c>
    </row>
    <row r="46" spans="1:12" s="49" customFormat="1" ht="25.5" outlineLevel="1">
      <c r="A46" s="24" t="s">
        <v>243</v>
      </c>
      <c r="B46" s="20"/>
      <c r="C46" s="40"/>
      <c r="D46" s="20" t="s">
        <v>278</v>
      </c>
      <c r="E46" s="4">
        <f t="shared" ref="E46:L46" si="15">SUBTOTAL(9,E43:E45)</f>
        <v>41029</v>
      </c>
      <c r="F46" s="4">
        <f t="shared" si="15"/>
        <v>65659</v>
      </c>
      <c r="G46" s="4">
        <f t="shared" si="15"/>
        <v>41029</v>
      </c>
      <c r="H46" s="4">
        <f t="shared" si="15"/>
        <v>65659</v>
      </c>
      <c r="I46" s="4">
        <f t="shared" si="15"/>
        <v>0</v>
      </c>
      <c r="J46" s="4">
        <f t="shared" si="15"/>
        <v>0</v>
      </c>
      <c r="K46" s="4">
        <f t="shared" si="15"/>
        <v>41029</v>
      </c>
      <c r="L46" s="4">
        <f t="shared" si="15"/>
        <v>65659</v>
      </c>
    </row>
    <row r="47" spans="1:12" s="21" customFormat="1" ht="38.25" outlineLevel="2">
      <c r="A47" s="24" t="s">
        <v>244</v>
      </c>
      <c r="B47" s="20" t="s">
        <v>195</v>
      </c>
      <c r="C47" s="40" t="s">
        <v>54</v>
      </c>
      <c r="D47" s="20" t="s">
        <v>148</v>
      </c>
      <c r="E47" s="4">
        <v>0</v>
      </c>
      <c r="F47" s="4">
        <v>18</v>
      </c>
      <c r="G47" s="4">
        <v>0</v>
      </c>
      <c r="H47" s="4">
        <v>18</v>
      </c>
      <c r="I47" s="4"/>
      <c r="J47" s="4"/>
      <c r="K47" s="4">
        <f t="shared" si="12"/>
        <v>0</v>
      </c>
      <c r="L47" s="4">
        <f t="shared" si="13"/>
        <v>18</v>
      </c>
    </row>
    <row r="48" spans="1:12" s="21" customFormat="1" ht="39.75" customHeight="1" outlineLevel="2">
      <c r="A48" s="24" t="s">
        <v>244</v>
      </c>
      <c r="B48" s="20" t="s">
        <v>197</v>
      </c>
      <c r="C48" s="40" t="s">
        <v>54</v>
      </c>
      <c r="D48" s="20" t="s">
        <v>149</v>
      </c>
      <c r="E48" s="4">
        <v>0</v>
      </c>
      <c r="F48" s="4">
        <v>50</v>
      </c>
      <c r="G48" s="4">
        <v>0</v>
      </c>
      <c r="H48" s="4">
        <v>50</v>
      </c>
      <c r="I48" s="4"/>
      <c r="J48" s="4"/>
      <c r="K48" s="4">
        <f t="shared" si="12"/>
        <v>0</v>
      </c>
      <c r="L48" s="4">
        <f t="shared" si="13"/>
        <v>50</v>
      </c>
    </row>
    <row r="49" spans="1:12" s="21" customFormat="1" ht="38.25" outlineLevel="2">
      <c r="A49" s="24" t="s">
        <v>244</v>
      </c>
      <c r="B49" s="20" t="s">
        <v>198</v>
      </c>
      <c r="C49" s="39" t="s">
        <v>54</v>
      </c>
      <c r="D49" s="20" t="s">
        <v>150</v>
      </c>
      <c r="E49" s="4">
        <v>0</v>
      </c>
      <c r="F49" s="4">
        <v>5000</v>
      </c>
      <c r="G49" s="4">
        <v>0</v>
      </c>
      <c r="H49" s="4">
        <v>3000</v>
      </c>
      <c r="I49" s="4"/>
      <c r="J49" s="4"/>
      <c r="K49" s="4">
        <f t="shared" si="12"/>
        <v>0</v>
      </c>
      <c r="L49" s="4">
        <f t="shared" si="13"/>
        <v>3000</v>
      </c>
    </row>
    <row r="50" spans="1:12" s="21" customFormat="1" ht="51" outlineLevel="2">
      <c r="A50" s="24" t="s">
        <v>244</v>
      </c>
      <c r="B50" s="20" t="s">
        <v>200</v>
      </c>
      <c r="C50" s="40" t="s">
        <v>54</v>
      </c>
      <c r="D50" s="20" t="s">
        <v>152</v>
      </c>
      <c r="E50" s="4">
        <v>0</v>
      </c>
      <c r="F50" s="4">
        <v>6000</v>
      </c>
      <c r="G50" s="4">
        <v>0</v>
      </c>
      <c r="H50" s="4">
        <v>2000</v>
      </c>
      <c r="I50" s="4"/>
      <c r="J50" s="4"/>
      <c r="K50" s="4">
        <f t="shared" si="12"/>
        <v>0</v>
      </c>
      <c r="L50" s="4">
        <f t="shared" si="13"/>
        <v>2000</v>
      </c>
    </row>
    <row r="51" spans="1:12" s="21" customFormat="1" ht="51" outlineLevel="2">
      <c r="A51" s="24" t="s">
        <v>244</v>
      </c>
      <c r="B51" s="20" t="s">
        <v>201</v>
      </c>
      <c r="C51" s="40" t="s">
        <v>54</v>
      </c>
      <c r="D51" s="20" t="s">
        <v>153</v>
      </c>
      <c r="E51" s="4">
        <v>0</v>
      </c>
      <c r="F51" s="4">
        <v>42</v>
      </c>
      <c r="G51" s="4">
        <v>0</v>
      </c>
      <c r="H51" s="4">
        <v>42</v>
      </c>
      <c r="I51" s="4"/>
      <c r="J51" s="4"/>
      <c r="K51" s="4">
        <f t="shared" si="12"/>
        <v>0</v>
      </c>
      <c r="L51" s="4">
        <f t="shared" si="13"/>
        <v>42</v>
      </c>
    </row>
    <row r="52" spans="1:12" s="21" customFormat="1" ht="51" outlineLevel="2">
      <c r="A52" s="24" t="s">
        <v>244</v>
      </c>
      <c r="B52" s="20" t="s">
        <v>202</v>
      </c>
      <c r="C52" s="40" t="s">
        <v>54</v>
      </c>
      <c r="D52" s="20" t="s">
        <v>154</v>
      </c>
      <c r="E52" s="4">
        <v>0</v>
      </c>
      <c r="F52" s="4">
        <v>1880</v>
      </c>
      <c r="G52" s="4">
        <v>0</v>
      </c>
      <c r="H52" s="4">
        <v>1880</v>
      </c>
      <c r="I52" s="4"/>
      <c r="J52" s="4"/>
      <c r="K52" s="4">
        <f t="shared" si="12"/>
        <v>0</v>
      </c>
      <c r="L52" s="4">
        <f t="shared" si="13"/>
        <v>1880</v>
      </c>
    </row>
    <row r="53" spans="1:12" s="21" customFormat="1" ht="51" outlineLevel="2">
      <c r="A53" s="24" t="s">
        <v>244</v>
      </c>
      <c r="B53" s="20" t="s">
        <v>203</v>
      </c>
      <c r="C53" s="40" t="s">
        <v>54</v>
      </c>
      <c r="D53" s="20" t="s">
        <v>152</v>
      </c>
      <c r="E53" s="4">
        <v>86872</v>
      </c>
      <c r="F53" s="4">
        <v>89137</v>
      </c>
      <c r="G53" s="4">
        <v>86872</v>
      </c>
      <c r="H53" s="4">
        <v>89137</v>
      </c>
      <c r="I53" s="4"/>
      <c r="J53" s="4"/>
      <c r="K53" s="4">
        <f t="shared" si="12"/>
        <v>86872</v>
      </c>
      <c r="L53" s="4">
        <f t="shared" si="13"/>
        <v>89137</v>
      </c>
    </row>
    <row r="54" spans="1:12" s="49" customFormat="1" outlineLevel="1">
      <c r="A54" s="24" t="s">
        <v>244</v>
      </c>
      <c r="B54" s="20"/>
      <c r="C54" s="40"/>
      <c r="D54" s="20" t="s">
        <v>286</v>
      </c>
      <c r="E54" s="4">
        <f t="shared" ref="E54:L54" si="16">SUBTOTAL(9,E47:E53)</f>
        <v>86872</v>
      </c>
      <c r="F54" s="4">
        <f t="shared" si="16"/>
        <v>102127</v>
      </c>
      <c r="G54" s="4">
        <f t="shared" si="16"/>
        <v>86872</v>
      </c>
      <c r="H54" s="4">
        <f t="shared" si="16"/>
        <v>96127</v>
      </c>
      <c r="I54" s="4">
        <f t="shared" si="16"/>
        <v>0</v>
      </c>
      <c r="J54" s="4">
        <f t="shared" si="16"/>
        <v>0</v>
      </c>
      <c r="K54" s="4">
        <f t="shared" si="16"/>
        <v>86872</v>
      </c>
      <c r="L54" s="4">
        <f t="shared" si="16"/>
        <v>96127</v>
      </c>
    </row>
    <row r="55" spans="1:12" s="21" customFormat="1" ht="51" outlineLevel="2">
      <c r="A55" s="24" t="s">
        <v>245</v>
      </c>
      <c r="B55" s="20" t="s">
        <v>204</v>
      </c>
      <c r="C55" s="40" t="s">
        <v>54</v>
      </c>
      <c r="D55" s="20" t="s">
        <v>155</v>
      </c>
      <c r="E55" s="4">
        <v>3966</v>
      </c>
      <c r="F55" s="4">
        <v>3700</v>
      </c>
      <c r="G55" s="4">
        <v>3966</v>
      </c>
      <c r="H55" s="4">
        <v>3700</v>
      </c>
      <c r="I55" s="4"/>
      <c r="J55" s="4"/>
      <c r="K55" s="4">
        <f>+G55+I55</f>
        <v>3966</v>
      </c>
      <c r="L55" s="4">
        <f>+H55+J55</f>
        <v>3700</v>
      </c>
    </row>
    <row r="56" spans="1:12" s="49" customFormat="1" outlineLevel="1">
      <c r="A56" s="24" t="s">
        <v>245</v>
      </c>
      <c r="B56" s="20"/>
      <c r="C56" s="40"/>
      <c r="D56" s="20" t="s">
        <v>287</v>
      </c>
      <c r="E56" s="4">
        <f t="shared" ref="E56:L56" si="17">SUBTOTAL(9,E55:E55)</f>
        <v>3966</v>
      </c>
      <c r="F56" s="4">
        <f t="shared" si="17"/>
        <v>3700</v>
      </c>
      <c r="G56" s="4">
        <f t="shared" si="17"/>
        <v>3966</v>
      </c>
      <c r="H56" s="4">
        <f t="shared" si="17"/>
        <v>3700</v>
      </c>
      <c r="I56" s="4">
        <f t="shared" si="17"/>
        <v>0</v>
      </c>
      <c r="J56" s="4">
        <f t="shared" si="17"/>
        <v>0</v>
      </c>
      <c r="K56" s="4">
        <f t="shared" si="17"/>
        <v>3966</v>
      </c>
      <c r="L56" s="4">
        <f t="shared" si="17"/>
        <v>3700</v>
      </c>
    </row>
    <row r="57" spans="1:12" s="21" customFormat="1" ht="25.5" customHeight="1" outlineLevel="2">
      <c r="A57" s="24" t="s">
        <v>246</v>
      </c>
      <c r="B57" s="20" t="s">
        <v>199</v>
      </c>
      <c r="C57" s="40" t="s">
        <v>56</v>
      </c>
      <c r="D57" s="20" t="s">
        <v>151</v>
      </c>
      <c r="E57" s="4">
        <v>0</v>
      </c>
      <c r="F57" s="4">
        <v>0</v>
      </c>
      <c r="G57" s="4">
        <v>0</v>
      </c>
      <c r="H57" s="4">
        <v>0</v>
      </c>
      <c r="I57" s="4"/>
      <c r="J57" s="4"/>
      <c r="K57" s="4">
        <f>+G57+I57</f>
        <v>0</v>
      </c>
      <c r="L57" s="4">
        <f>+H57+J57</f>
        <v>0</v>
      </c>
    </row>
    <row r="58" spans="1:12" s="49" customFormat="1" outlineLevel="1">
      <c r="A58" s="24" t="s">
        <v>246</v>
      </c>
      <c r="B58" s="20"/>
      <c r="C58" s="40"/>
      <c r="D58" s="20" t="s">
        <v>279</v>
      </c>
      <c r="E58" s="4">
        <f t="shared" ref="E58:L58" si="18">SUBTOTAL(9,E57:E57)</f>
        <v>0</v>
      </c>
      <c r="F58" s="4">
        <f t="shared" si="18"/>
        <v>0</v>
      </c>
      <c r="G58" s="4">
        <f t="shared" si="18"/>
        <v>0</v>
      </c>
      <c r="H58" s="4">
        <f t="shared" si="18"/>
        <v>0</v>
      </c>
      <c r="I58" s="4">
        <f t="shared" si="18"/>
        <v>0</v>
      </c>
      <c r="J58" s="4">
        <f t="shared" si="18"/>
        <v>0</v>
      </c>
      <c r="K58" s="4">
        <f t="shared" si="18"/>
        <v>0</v>
      </c>
      <c r="L58" s="4">
        <f t="shared" si="18"/>
        <v>0</v>
      </c>
    </row>
    <row r="59" spans="1:12" s="21" customFormat="1" ht="51" outlineLevel="2">
      <c r="A59" s="24" t="s">
        <v>247</v>
      </c>
      <c r="B59" s="20" t="s">
        <v>194</v>
      </c>
      <c r="C59" s="40" t="s">
        <v>52</v>
      </c>
      <c r="D59" s="20" t="s">
        <v>147</v>
      </c>
      <c r="E59" s="4">
        <v>0</v>
      </c>
      <c r="F59" s="4">
        <v>4200</v>
      </c>
      <c r="G59" s="4">
        <v>0</v>
      </c>
      <c r="H59" s="4">
        <v>4200</v>
      </c>
      <c r="I59" s="4"/>
      <c r="J59" s="4"/>
      <c r="K59" s="4">
        <f>+G59+I59</f>
        <v>0</v>
      </c>
      <c r="L59" s="4">
        <f>+H59+J59</f>
        <v>4200</v>
      </c>
    </row>
    <row r="60" spans="1:12" s="21" customFormat="1" ht="38.25" outlineLevel="2">
      <c r="A60" s="24" t="s">
        <v>247</v>
      </c>
      <c r="B60" s="20" t="s">
        <v>206</v>
      </c>
      <c r="C60" s="40" t="s">
        <v>52</v>
      </c>
      <c r="D60" s="20" t="s">
        <v>156</v>
      </c>
      <c r="E60" s="4">
        <v>967</v>
      </c>
      <c r="F60" s="4">
        <v>1177</v>
      </c>
      <c r="G60" s="4">
        <v>967</v>
      </c>
      <c r="H60" s="4">
        <v>1177</v>
      </c>
      <c r="I60" s="4"/>
      <c r="J60" s="4"/>
      <c r="K60" s="4">
        <f t="shared" si="12"/>
        <v>967</v>
      </c>
      <c r="L60" s="4">
        <f t="shared" si="13"/>
        <v>1177</v>
      </c>
    </row>
    <row r="61" spans="1:12" s="49" customFormat="1" outlineLevel="1">
      <c r="A61" s="24" t="s">
        <v>247</v>
      </c>
      <c r="B61" s="20"/>
      <c r="C61" s="40"/>
      <c r="D61" s="20" t="s">
        <v>261</v>
      </c>
      <c r="E61" s="4">
        <f t="shared" ref="E61:L61" si="19">SUBTOTAL(9,E59:E60)</f>
        <v>967</v>
      </c>
      <c r="F61" s="4">
        <f t="shared" si="19"/>
        <v>5377</v>
      </c>
      <c r="G61" s="4">
        <f t="shared" si="19"/>
        <v>967</v>
      </c>
      <c r="H61" s="4">
        <f t="shared" si="19"/>
        <v>5377</v>
      </c>
      <c r="I61" s="4">
        <f t="shared" si="19"/>
        <v>0</v>
      </c>
      <c r="J61" s="4">
        <f t="shared" si="19"/>
        <v>0</v>
      </c>
      <c r="K61" s="4">
        <f t="shared" si="19"/>
        <v>967</v>
      </c>
      <c r="L61" s="4">
        <f t="shared" si="19"/>
        <v>5377</v>
      </c>
    </row>
    <row r="62" spans="1:12" s="21" customFormat="1" outlineLevel="1">
      <c r="A62" s="30"/>
      <c r="B62" s="36"/>
      <c r="C62" s="37"/>
      <c r="D62" s="50" t="s">
        <v>63</v>
      </c>
      <c r="E62" s="24"/>
      <c r="F62" s="24"/>
      <c r="G62" s="24"/>
      <c r="H62" s="24"/>
      <c r="I62" s="24"/>
      <c r="J62" s="24"/>
      <c r="K62" s="24"/>
      <c r="L62" s="24"/>
    </row>
    <row r="63" spans="1:12" s="21" customFormat="1" ht="51" outlineLevel="2">
      <c r="A63" s="24" t="s">
        <v>248</v>
      </c>
      <c r="B63" s="20" t="s">
        <v>207</v>
      </c>
      <c r="C63" s="40" t="s">
        <v>54</v>
      </c>
      <c r="D63" s="20" t="s">
        <v>1</v>
      </c>
      <c r="E63" s="4">
        <v>19</v>
      </c>
      <c r="F63" s="4">
        <v>19</v>
      </c>
      <c r="G63" s="4">
        <v>19</v>
      </c>
      <c r="H63" s="4">
        <v>19</v>
      </c>
      <c r="I63" s="4"/>
      <c r="J63" s="4"/>
      <c r="K63" s="4">
        <f t="shared" ref="K63:K69" si="20">+G63+I63</f>
        <v>19</v>
      </c>
      <c r="L63" s="4">
        <f t="shared" ref="L63:L69" si="21">+H63+J63</f>
        <v>19</v>
      </c>
    </row>
    <row r="64" spans="1:12" s="21" customFormat="1" ht="38.25" outlineLevel="2">
      <c r="A64" s="24" t="s">
        <v>248</v>
      </c>
      <c r="B64" s="20" t="s">
        <v>208</v>
      </c>
      <c r="C64" s="40" t="s">
        <v>54</v>
      </c>
      <c r="D64" s="20" t="s">
        <v>159</v>
      </c>
      <c r="E64" s="4">
        <v>106</v>
      </c>
      <c r="F64" s="4">
        <v>106</v>
      </c>
      <c r="G64" s="4">
        <v>106</v>
      </c>
      <c r="H64" s="4">
        <v>106</v>
      </c>
      <c r="I64" s="4"/>
      <c r="J64" s="4"/>
      <c r="K64" s="4">
        <f t="shared" si="20"/>
        <v>106</v>
      </c>
      <c r="L64" s="4">
        <f t="shared" si="21"/>
        <v>106</v>
      </c>
    </row>
    <row r="65" spans="1:13" s="49" customFormat="1" outlineLevel="1">
      <c r="A65" s="24" t="s">
        <v>248</v>
      </c>
      <c r="B65" s="20"/>
      <c r="C65" s="40"/>
      <c r="D65" s="20" t="s">
        <v>280</v>
      </c>
      <c r="E65" s="4">
        <f t="shared" ref="E65:L65" si="22">SUBTOTAL(9,E63:E64)</f>
        <v>125</v>
      </c>
      <c r="F65" s="4">
        <f t="shared" si="22"/>
        <v>125</v>
      </c>
      <c r="G65" s="4">
        <f t="shared" si="22"/>
        <v>125</v>
      </c>
      <c r="H65" s="4">
        <f t="shared" si="22"/>
        <v>125</v>
      </c>
      <c r="I65" s="4">
        <f t="shared" si="22"/>
        <v>0</v>
      </c>
      <c r="J65" s="4">
        <f t="shared" si="22"/>
        <v>0</v>
      </c>
      <c r="K65" s="4">
        <f t="shared" si="22"/>
        <v>125</v>
      </c>
      <c r="L65" s="4">
        <f t="shared" si="22"/>
        <v>125</v>
      </c>
    </row>
    <row r="66" spans="1:13" s="21" customFormat="1" ht="40.5" customHeight="1" outlineLevel="2">
      <c r="A66" s="24" t="s">
        <v>249</v>
      </c>
      <c r="B66" s="20" t="s">
        <v>210</v>
      </c>
      <c r="C66" s="40" t="s">
        <v>54</v>
      </c>
      <c r="D66" s="20" t="s">
        <v>149</v>
      </c>
      <c r="E66" s="4">
        <v>95</v>
      </c>
      <c r="F66" s="4">
        <v>95</v>
      </c>
      <c r="G66" s="4">
        <v>95</v>
      </c>
      <c r="H66" s="4">
        <v>95</v>
      </c>
      <c r="I66" s="4"/>
      <c r="J66" s="4"/>
      <c r="K66" s="4">
        <f t="shared" si="20"/>
        <v>95</v>
      </c>
      <c r="L66" s="4">
        <f t="shared" si="21"/>
        <v>95</v>
      </c>
    </row>
    <row r="67" spans="1:13" s="21" customFormat="1" ht="63.75" outlineLevel="2">
      <c r="A67" s="24" t="s">
        <v>249</v>
      </c>
      <c r="B67" s="20" t="s">
        <v>211</v>
      </c>
      <c r="C67" s="40" t="s">
        <v>54</v>
      </c>
      <c r="D67" s="20" t="s">
        <v>3</v>
      </c>
      <c r="E67" s="4">
        <v>7365</v>
      </c>
      <c r="F67" s="4">
        <v>8000</v>
      </c>
      <c r="G67" s="4">
        <v>7365</v>
      </c>
      <c r="H67" s="4">
        <v>8000</v>
      </c>
      <c r="I67" s="4"/>
      <c r="J67" s="4"/>
      <c r="K67" s="4">
        <f t="shared" si="20"/>
        <v>7365</v>
      </c>
      <c r="L67" s="4">
        <f t="shared" si="21"/>
        <v>8000</v>
      </c>
    </row>
    <row r="68" spans="1:13" s="21" customFormat="1" ht="51" outlineLevel="2">
      <c r="A68" s="24" t="s">
        <v>249</v>
      </c>
      <c r="B68" s="20" t="s">
        <v>212</v>
      </c>
      <c r="C68" s="40" t="s">
        <v>54</v>
      </c>
      <c r="D68" s="20" t="s">
        <v>4</v>
      </c>
      <c r="E68" s="4">
        <v>10610</v>
      </c>
      <c r="F68" s="4">
        <v>9474</v>
      </c>
      <c r="G68" s="4">
        <v>10610</v>
      </c>
      <c r="H68" s="4">
        <v>9474</v>
      </c>
      <c r="I68" s="4"/>
      <c r="J68" s="4"/>
      <c r="K68" s="4">
        <f t="shared" si="20"/>
        <v>10610</v>
      </c>
      <c r="L68" s="4">
        <f t="shared" si="21"/>
        <v>9474</v>
      </c>
    </row>
    <row r="69" spans="1:13" s="21" customFormat="1" ht="51" outlineLevel="2">
      <c r="A69" s="24" t="s">
        <v>249</v>
      </c>
      <c r="B69" s="20" t="s">
        <v>213</v>
      </c>
      <c r="C69" s="40" t="s">
        <v>54</v>
      </c>
      <c r="D69" s="20" t="s">
        <v>5</v>
      </c>
      <c r="E69" s="4">
        <v>29255</v>
      </c>
      <c r="F69" s="4">
        <v>26423</v>
      </c>
      <c r="G69" s="4">
        <v>29255</v>
      </c>
      <c r="H69" s="4">
        <v>26423</v>
      </c>
      <c r="I69" s="4"/>
      <c r="J69" s="4"/>
      <c r="K69" s="4">
        <f t="shared" si="20"/>
        <v>29255</v>
      </c>
      <c r="L69" s="4">
        <f t="shared" si="21"/>
        <v>26423</v>
      </c>
    </row>
    <row r="70" spans="1:13" s="49" customFormat="1" outlineLevel="1">
      <c r="A70" s="24" t="s">
        <v>249</v>
      </c>
      <c r="B70" s="20"/>
      <c r="C70" s="40"/>
      <c r="D70" s="20" t="s">
        <v>281</v>
      </c>
      <c r="E70" s="4">
        <f t="shared" ref="E70:L70" si="23">SUBTOTAL(9,E66:E69)</f>
        <v>47325</v>
      </c>
      <c r="F70" s="4">
        <f t="shared" si="23"/>
        <v>43992</v>
      </c>
      <c r="G70" s="4">
        <f t="shared" si="23"/>
        <v>47325</v>
      </c>
      <c r="H70" s="4">
        <f t="shared" si="23"/>
        <v>43992</v>
      </c>
      <c r="I70" s="4">
        <f t="shared" si="23"/>
        <v>0</v>
      </c>
      <c r="J70" s="4">
        <f t="shared" si="23"/>
        <v>0</v>
      </c>
      <c r="K70" s="4">
        <f t="shared" si="23"/>
        <v>47325</v>
      </c>
      <c r="L70" s="4">
        <f t="shared" si="23"/>
        <v>43992</v>
      </c>
    </row>
    <row r="71" spans="1:13" s="21" customFormat="1" ht="40.5" customHeight="1" outlineLevel="2">
      <c r="A71" s="24" t="s">
        <v>250</v>
      </c>
      <c r="B71" s="20" t="s">
        <v>209</v>
      </c>
      <c r="C71" s="40" t="s">
        <v>52</v>
      </c>
      <c r="D71" s="20" t="s">
        <v>2</v>
      </c>
      <c r="E71" s="4">
        <v>0</v>
      </c>
      <c r="F71" s="4">
        <v>0</v>
      </c>
      <c r="G71" s="4">
        <v>0</v>
      </c>
      <c r="H71" s="4">
        <v>0</v>
      </c>
      <c r="I71" s="4"/>
      <c r="J71" s="4"/>
      <c r="K71" s="4">
        <f>+G71+I71</f>
        <v>0</v>
      </c>
      <c r="L71" s="4">
        <f>+H71+J71</f>
        <v>0</v>
      </c>
    </row>
    <row r="72" spans="1:13" s="49" customFormat="1" outlineLevel="1">
      <c r="A72" s="24" t="s">
        <v>250</v>
      </c>
      <c r="B72" s="20"/>
      <c r="C72" s="40"/>
      <c r="D72" s="20" t="s">
        <v>261</v>
      </c>
      <c r="E72" s="4">
        <f t="shared" ref="E72:L72" si="24">SUBTOTAL(9,E71:E71)</f>
        <v>0</v>
      </c>
      <c r="F72" s="4">
        <f t="shared" si="24"/>
        <v>0</v>
      </c>
      <c r="G72" s="4">
        <f t="shared" si="24"/>
        <v>0</v>
      </c>
      <c r="H72" s="4">
        <f t="shared" si="24"/>
        <v>0</v>
      </c>
      <c r="I72" s="4">
        <f t="shared" si="24"/>
        <v>0</v>
      </c>
      <c r="J72" s="4">
        <f t="shared" si="24"/>
        <v>0</v>
      </c>
      <c r="K72" s="4">
        <f t="shared" si="24"/>
        <v>0</v>
      </c>
      <c r="L72" s="4">
        <f t="shared" si="24"/>
        <v>0</v>
      </c>
    </row>
    <row r="73" spans="1:13" s="21" customFormat="1" outlineLevel="1">
      <c r="A73" s="30"/>
      <c r="B73" s="36"/>
      <c r="C73" s="37"/>
      <c r="D73" s="50" t="s">
        <v>48</v>
      </c>
      <c r="E73" s="24"/>
      <c r="F73" s="24"/>
      <c r="G73" s="24"/>
      <c r="H73" s="24"/>
      <c r="I73" s="24"/>
      <c r="J73" s="24"/>
      <c r="K73" s="24"/>
      <c r="L73" s="24"/>
    </row>
    <row r="74" spans="1:13" s="21" customFormat="1" ht="68.25" customHeight="1" outlineLevel="2">
      <c r="A74" s="24" t="s">
        <v>251</v>
      </c>
      <c r="B74" s="20" t="s">
        <v>214</v>
      </c>
      <c r="C74" s="40" t="s">
        <v>60</v>
      </c>
      <c r="D74" s="20" t="s">
        <v>157</v>
      </c>
      <c r="E74" s="4">
        <v>850</v>
      </c>
      <c r="F74" s="4">
        <v>1486</v>
      </c>
      <c r="G74" s="4">
        <v>850</v>
      </c>
      <c r="H74" s="4">
        <v>1486</v>
      </c>
      <c r="I74" s="4"/>
      <c r="J74" s="4"/>
      <c r="K74" s="4">
        <f t="shared" ref="K74:K93" si="25">+G74+I74</f>
        <v>850</v>
      </c>
      <c r="L74" s="4">
        <f t="shared" ref="L74:L93" si="26">+H74+J74</f>
        <v>1486</v>
      </c>
      <c r="M74" s="21" t="s">
        <v>44</v>
      </c>
    </row>
    <row r="75" spans="1:13" s="21" customFormat="1" ht="38.25" outlineLevel="2">
      <c r="A75" s="24" t="s">
        <v>251</v>
      </c>
      <c r="B75" s="20" t="s">
        <v>215</v>
      </c>
      <c r="C75" s="40" t="s">
        <v>61</v>
      </c>
      <c r="D75" s="20" t="s">
        <v>158</v>
      </c>
      <c r="E75" s="4">
        <v>766</v>
      </c>
      <c r="F75" s="4">
        <v>766</v>
      </c>
      <c r="G75" s="4">
        <v>766</v>
      </c>
      <c r="H75" s="4">
        <v>766</v>
      </c>
      <c r="I75" s="4"/>
      <c r="J75" s="4"/>
      <c r="K75" s="4">
        <f t="shared" si="25"/>
        <v>766</v>
      </c>
      <c r="L75" s="4">
        <f t="shared" si="26"/>
        <v>766</v>
      </c>
    </row>
    <row r="76" spans="1:13" s="21" customFormat="1" ht="38.25" outlineLevel="2">
      <c r="A76" s="24" t="s">
        <v>251</v>
      </c>
      <c r="B76" s="20" t="s">
        <v>216</v>
      </c>
      <c r="C76" s="40" t="s">
        <v>56</v>
      </c>
      <c r="D76" s="20" t="s">
        <v>159</v>
      </c>
      <c r="E76" s="4">
        <v>184</v>
      </c>
      <c r="F76" s="4">
        <v>184</v>
      </c>
      <c r="G76" s="4">
        <v>184</v>
      </c>
      <c r="H76" s="4">
        <v>184</v>
      </c>
      <c r="I76" s="4"/>
      <c r="J76" s="4"/>
      <c r="K76" s="4">
        <f t="shared" si="25"/>
        <v>184</v>
      </c>
      <c r="L76" s="4">
        <f t="shared" si="26"/>
        <v>184</v>
      </c>
    </row>
    <row r="77" spans="1:13" s="21" customFormat="1" ht="51" outlineLevel="2">
      <c r="A77" s="24" t="s">
        <v>251</v>
      </c>
      <c r="B77" s="20" t="s">
        <v>218</v>
      </c>
      <c r="C77" s="40" t="s">
        <v>56</v>
      </c>
      <c r="D77" s="20" t="s">
        <v>267</v>
      </c>
      <c r="E77" s="4">
        <v>700</v>
      </c>
      <c r="F77" s="4">
        <v>700</v>
      </c>
      <c r="G77" s="4">
        <v>700</v>
      </c>
      <c r="H77" s="4">
        <v>700</v>
      </c>
      <c r="I77" s="4"/>
      <c r="J77" s="4"/>
      <c r="K77" s="4">
        <f t="shared" si="25"/>
        <v>700</v>
      </c>
      <c r="L77" s="4">
        <f t="shared" si="26"/>
        <v>700</v>
      </c>
    </row>
    <row r="78" spans="1:13" s="21" customFormat="1" ht="25.5" outlineLevel="2">
      <c r="A78" s="24" t="s">
        <v>251</v>
      </c>
      <c r="B78" s="20" t="s">
        <v>219</v>
      </c>
      <c r="C78" s="40" t="s">
        <v>56</v>
      </c>
      <c r="D78" s="20" t="s">
        <v>131</v>
      </c>
      <c r="E78" s="4">
        <v>2500</v>
      </c>
      <c r="F78" s="4">
        <v>2500</v>
      </c>
      <c r="G78" s="4">
        <v>2500</v>
      </c>
      <c r="H78" s="4">
        <v>2500</v>
      </c>
      <c r="I78" s="4"/>
      <c r="J78" s="4"/>
      <c r="K78" s="4">
        <f t="shared" si="25"/>
        <v>2500</v>
      </c>
      <c r="L78" s="4">
        <f t="shared" si="26"/>
        <v>2500</v>
      </c>
    </row>
    <row r="79" spans="1:13" s="49" customFormat="1" ht="25.5" outlineLevel="1">
      <c r="A79" s="24" t="s">
        <v>251</v>
      </c>
      <c r="B79" s="20"/>
      <c r="C79" s="40"/>
      <c r="D79" s="20" t="s">
        <v>282</v>
      </c>
      <c r="E79" s="4">
        <f t="shared" ref="E79:L79" si="27">SUBTOTAL(9,E74:E78)</f>
        <v>5000</v>
      </c>
      <c r="F79" s="4">
        <f t="shared" si="27"/>
        <v>5636</v>
      </c>
      <c r="G79" s="4">
        <f t="shared" si="27"/>
        <v>5000</v>
      </c>
      <c r="H79" s="4">
        <f t="shared" si="27"/>
        <v>5636</v>
      </c>
      <c r="I79" s="4">
        <f t="shared" si="27"/>
        <v>0</v>
      </c>
      <c r="J79" s="4">
        <f t="shared" si="27"/>
        <v>0</v>
      </c>
      <c r="K79" s="4">
        <f t="shared" si="27"/>
        <v>5000</v>
      </c>
      <c r="L79" s="4">
        <f t="shared" si="27"/>
        <v>5636</v>
      </c>
    </row>
    <row r="80" spans="1:13" s="21" customFormat="1" ht="54" customHeight="1" outlineLevel="2">
      <c r="A80" s="24" t="s">
        <v>252</v>
      </c>
      <c r="B80" s="20" t="s">
        <v>217</v>
      </c>
      <c r="C80" s="40" t="s">
        <v>56</v>
      </c>
      <c r="D80" s="20" t="s">
        <v>160</v>
      </c>
      <c r="E80" s="4">
        <v>5042</v>
      </c>
      <c r="F80" s="4">
        <v>5042</v>
      </c>
      <c r="G80" s="4">
        <v>5042</v>
      </c>
      <c r="H80" s="4">
        <v>5042</v>
      </c>
      <c r="I80" s="4"/>
      <c r="J80" s="4"/>
      <c r="K80" s="4">
        <f>+G80+I80</f>
        <v>5042</v>
      </c>
      <c r="L80" s="4">
        <f>+H80+J80</f>
        <v>5042</v>
      </c>
    </row>
    <row r="81" spans="1:12" s="21" customFormat="1" ht="40.5" customHeight="1" outlineLevel="2">
      <c r="A81" s="24" t="s">
        <v>252</v>
      </c>
      <c r="B81" s="20" t="s">
        <v>220</v>
      </c>
      <c r="C81" s="40" t="s">
        <v>56</v>
      </c>
      <c r="D81" s="20" t="s">
        <v>133</v>
      </c>
      <c r="E81" s="4">
        <v>0</v>
      </c>
      <c r="F81" s="4">
        <v>1000</v>
      </c>
      <c r="G81" s="4">
        <v>0</v>
      </c>
      <c r="H81" s="4">
        <v>1000</v>
      </c>
      <c r="I81" s="4"/>
      <c r="J81" s="4"/>
      <c r="K81" s="4">
        <f t="shared" si="25"/>
        <v>0</v>
      </c>
      <c r="L81" s="4">
        <f t="shared" si="26"/>
        <v>1000</v>
      </c>
    </row>
    <row r="82" spans="1:12" s="21" customFormat="1" ht="56.25" customHeight="1" outlineLevel="2">
      <c r="A82" s="24" t="s">
        <v>252</v>
      </c>
      <c r="B82" s="20" t="s">
        <v>221</v>
      </c>
      <c r="C82" s="40" t="s">
        <v>56</v>
      </c>
      <c r="D82" s="20" t="s">
        <v>161</v>
      </c>
      <c r="E82" s="4">
        <v>2253</v>
      </c>
      <c r="F82" s="4">
        <v>2000</v>
      </c>
      <c r="G82" s="4">
        <v>2253</v>
      </c>
      <c r="H82" s="4">
        <v>2000</v>
      </c>
      <c r="I82" s="4"/>
      <c r="J82" s="4"/>
      <c r="K82" s="4">
        <f t="shared" si="25"/>
        <v>2253</v>
      </c>
      <c r="L82" s="4">
        <f t="shared" si="26"/>
        <v>2000</v>
      </c>
    </row>
    <row r="83" spans="1:12" s="21" customFormat="1" ht="56.25" customHeight="1" outlineLevel="2">
      <c r="A83" s="24" t="s">
        <v>252</v>
      </c>
      <c r="B83" s="20" t="s">
        <v>222</v>
      </c>
      <c r="C83" s="40" t="s">
        <v>56</v>
      </c>
      <c r="D83" s="34" t="s">
        <v>268</v>
      </c>
      <c r="E83" s="4">
        <v>49841</v>
      </c>
      <c r="F83" s="4">
        <v>29900</v>
      </c>
      <c r="G83" s="4">
        <v>49841</v>
      </c>
      <c r="H83" s="4">
        <f>24900+5000</f>
        <v>29900</v>
      </c>
      <c r="I83" s="4"/>
      <c r="J83" s="4"/>
      <c r="K83" s="4">
        <f t="shared" si="25"/>
        <v>49841</v>
      </c>
      <c r="L83" s="4">
        <f t="shared" si="26"/>
        <v>29900</v>
      </c>
    </row>
    <row r="84" spans="1:12" s="21" customFormat="1" ht="51" outlineLevel="2">
      <c r="A84" s="24" t="s">
        <v>252</v>
      </c>
      <c r="B84" s="20" t="s">
        <v>223</v>
      </c>
      <c r="C84" s="40" t="s">
        <v>62</v>
      </c>
      <c r="D84" s="20" t="s">
        <v>162</v>
      </c>
      <c r="E84" s="4">
        <v>0</v>
      </c>
      <c r="F84" s="4">
        <v>275</v>
      </c>
      <c r="G84" s="4">
        <v>0</v>
      </c>
      <c r="H84" s="4">
        <v>275</v>
      </c>
      <c r="I84" s="4"/>
      <c r="J84" s="4"/>
      <c r="K84" s="4">
        <f t="shared" si="25"/>
        <v>0</v>
      </c>
      <c r="L84" s="4">
        <f t="shared" si="26"/>
        <v>275</v>
      </c>
    </row>
    <row r="85" spans="1:12" s="21" customFormat="1" ht="51" outlineLevel="2">
      <c r="A85" s="24" t="s">
        <v>252</v>
      </c>
      <c r="B85" s="20" t="s">
        <v>224</v>
      </c>
      <c r="C85" s="40" t="s">
        <v>56</v>
      </c>
      <c r="D85" s="34" t="s">
        <v>163</v>
      </c>
      <c r="E85" s="4">
        <v>334801</v>
      </c>
      <c r="F85" s="4">
        <v>310514</v>
      </c>
      <c r="G85" s="4">
        <v>334801</v>
      </c>
      <c r="H85" s="4">
        <v>310514</v>
      </c>
      <c r="I85" s="4"/>
      <c r="J85" s="4"/>
      <c r="K85" s="4">
        <f t="shared" si="25"/>
        <v>334801</v>
      </c>
      <c r="L85" s="4">
        <f t="shared" si="26"/>
        <v>310514</v>
      </c>
    </row>
    <row r="86" spans="1:12" s="21" customFormat="1" ht="27.75" customHeight="1" outlineLevel="2">
      <c r="A86" s="24" t="s">
        <v>252</v>
      </c>
      <c r="B86" s="20" t="s">
        <v>227</v>
      </c>
      <c r="C86" s="40" t="s">
        <v>56</v>
      </c>
      <c r="D86" s="20" t="s">
        <v>165</v>
      </c>
      <c r="E86" s="4">
        <v>0</v>
      </c>
      <c r="F86" s="4">
        <v>200</v>
      </c>
      <c r="G86" s="4">
        <v>0</v>
      </c>
      <c r="H86" s="4">
        <v>200</v>
      </c>
      <c r="I86" s="4"/>
      <c r="J86" s="4"/>
      <c r="K86" s="4">
        <f>+G86+I86</f>
        <v>0</v>
      </c>
      <c r="L86" s="4">
        <f>+H86+J86</f>
        <v>200</v>
      </c>
    </row>
    <row r="87" spans="1:12" s="21" customFormat="1" ht="38.25" outlineLevel="2">
      <c r="A87" s="24" t="s">
        <v>252</v>
      </c>
      <c r="B87" s="20" t="s">
        <v>228</v>
      </c>
      <c r="C87" s="40" t="s">
        <v>56</v>
      </c>
      <c r="D87" s="20" t="s">
        <v>0</v>
      </c>
      <c r="E87" s="4">
        <v>17729</v>
      </c>
      <c r="F87" s="4">
        <v>17750</v>
      </c>
      <c r="G87" s="4">
        <v>17729</v>
      </c>
      <c r="H87" s="4">
        <f>12750+5000</f>
        <v>17750</v>
      </c>
      <c r="I87" s="4"/>
      <c r="J87" s="4"/>
      <c r="K87" s="4">
        <f>+G87+I87</f>
        <v>17729</v>
      </c>
      <c r="L87" s="4">
        <f>+H87+J87</f>
        <v>17750</v>
      </c>
    </row>
    <row r="88" spans="1:12" s="49" customFormat="1" ht="25.5" outlineLevel="1">
      <c r="A88" s="24" t="s">
        <v>252</v>
      </c>
      <c r="B88" s="20"/>
      <c r="C88" s="40"/>
      <c r="D88" s="20" t="s">
        <v>283</v>
      </c>
      <c r="E88" s="4">
        <f t="shared" ref="E88:L88" si="28">SUBTOTAL(9,E80:E87)</f>
        <v>409666</v>
      </c>
      <c r="F88" s="4">
        <f t="shared" si="28"/>
        <v>366681</v>
      </c>
      <c r="G88" s="4">
        <f t="shared" si="28"/>
        <v>409666</v>
      </c>
      <c r="H88" s="4">
        <f t="shared" si="28"/>
        <v>366681</v>
      </c>
      <c r="I88" s="4">
        <f t="shared" si="28"/>
        <v>0</v>
      </c>
      <c r="J88" s="4">
        <f t="shared" si="28"/>
        <v>0</v>
      </c>
      <c r="K88" s="4">
        <f t="shared" si="28"/>
        <v>409666</v>
      </c>
      <c r="L88" s="4">
        <f t="shared" si="28"/>
        <v>366681</v>
      </c>
    </row>
    <row r="89" spans="1:12" s="21" customFormat="1" ht="25.5" customHeight="1" outlineLevel="2">
      <c r="A89" s="24" t="s">
        <v>253</v>
      </c>
      <c r="B89" s="20" t="s">
        <v>226</v>
      </c>
      <c r="C89" s="40" t="s">
        <v>56</v>
      </c>
      <c r="D89" s="20" t="s">
        <v>151</v>
      </c>
      <c r="E89" s="4">
        <v>4010</v>
      </c>
      <c r="F89" s="4">
        <v>850</v>
      </c>
      <c r="G89" s="4">
        <v>4010</v>
      </c>
      <c r="H89" s="4">
        <v>850</v>
      </c>
      <c r="I89" s="4"/>
      <c r="J89" s="4"/>
      <c r="K89" s="4">
        <f>+G89+I89</f>
        <v>4010</v>
      </c>
      <c r="L89" s="4">
        <f>+H89+J89</f>
        <v>850</v>
      </c>
    </row>
    <row r="90" spans="1:12" s="49" customFormat="1" outlineLevel="1">
      <c r="A90" s="24" t="s">
        <v>253</v>
      </c>
      <c r="B90" s="20"/>
      <c r="C90" s="40"/>
      <c r="D90" s="20" t="s">
        <v>279</v>
      </c>
      <c r="E90" s="4">
        <f t="shared" ref="E90:L90" si="29">SUBTOTAL(9,E89:E89)</f>
        <v>4010</v>
      </c>
      <c r="F90" s="4">
        <f t="shared" si="29"/>
        <v>850</v>
      </c>
      <c r="G90" s="4">
        <f t="shared" si="29"/>
        <v>4010</v>
      </c>
      <c r="H90" s="4">
        <f t="shared" si="29"/>
        <v>850</v>
      </c>
      <c r="I90" s="4">
        <f t="shared" si="29"/>
        <v>0</v>
      </c>
      <c r="J90" s="4">
        <f t="shared" si="29"/>
        <v>0</v>
      </c>
      <c r="K90" s="4">
        <f t="shared" si="29"/>
        <v>4010</v>
      </c>
      <c r="L90" s="4">
        <f t="shared" si="29"/>
        <v>850</v>
      </c>
    </row>
    <row r="91" spans="1:12" s="21" customFormat="1" ht="25.5" customHeight="1" outlineLevel="2">
      <c r="A91" s="24" t="s">
        <v>254</v>
      </c>
      <c r="B91" s="20" t="s">
        <v>225</v>
      </c>
      <c r="C91" s="40" t="s">
        <v>56</v>
      </c>
      <c r="D91" s="20" t="s">
        <v>164</v>
      </c>
      <c r="E91" s="4">
        <v>0</v>
      </c>
      <c r="F91" s="4">
        <v>10000</v>
      </c>
      <c r="G91" s="4">
        <v>0</v>
      </c>
      <c r="H91" s="4">
        <v>0</v>
      </c>
      <c r="I91" s="4"/>
      <c r="J91" s="4"/>
      <c r="K91" s="4">
        <f t="shared" si="25"/>
        <v>0</v>
      </c>
      <c r="L91" s="4">
        <f t="shared" si="26"/>
        <v>0</v>
      </c>
    </row>
    <row r="92" spans="1:12" s="49" customFormat="1" outlineLevel="1">
      <c r="A92" s="24" t="s">
        <v>254</v>
      </c>
      <c r="B92" s="20"/>
      <c r="C92" s="40"/>
      <c r="D92" s="20" t="s">
        <v>284</v>
      </c>
      <c r="E92" s="4">
        <f t="shared" ref="E92:L92" si="30">SUBTOTAL(9,E91:E91)</f>
        <v>0</v>
      </c>
      <c r="F92" s="4">
        <f t="shared" si="30"/>
        <v>10000</v>
      </c>
      <c r="G92" s="4">
        <f t="shared" si="30"/>
        <v>0</v>
      </c>
      <c r="H92" s="4">
        <f t="shared" si="30"/>
        <v>0</v>
      </c>
      <c r="I92" s="4">
        <f t="shared" si="30"/>
        <v>0</v>
      </c>
      <c r="J92" s="4">
        <f t="shared" si="30"/>
        <v>0</v>
      </c>
      <c r="K92" s="4">
        <f t="shared" si="30"/>
        <v>0</v>
      </c>
      <c r="L92" s="4">
        <f t="shared" si="30"/>
        <v>0</v>
      </c>
    </row>
    <row r="93" spans="1:12" s="21" customFormat="1" ht="38.25" outlineLevel="2">
      <c r="A93" s="24" t="s">
        <v>255</v>
      </c>
      <c r="B93" s="20" t="s">
        <v>229</v>
      </c>
      <c r="C93" s="40" t="s">
        <v>52</v>
      </c>
      <c r="D93" s="20" t="s">
        <v>156</v>
      </c>
      <c r="E93" s="4">
        <v>0</v>
      </c>
      <c r="F93" s="4">
        <v>417</v>
      </c>
      <c r="G93" s="4">
        <v>0</v>
      </c>
      <c r="H93" s="4">
        <v>417</v>
      </c>
      <c r="I93" s="4"/>
      <c r="J93" s="4"/>
      <c r="K93" s="4">
        <f t="shared" si="25"/>
        <v>0</v>
      </c>
      <c r="L93" s="4">
        <f t="shared" si="26"/>
        <v>417</v>
      </c>
    </row>
    <row r="94" spans="1:12" s="49" customFormat="1" outlineLevel="1">
      <c r="A94" s="24" t="s">
        <v>255</v>
      </c>
      <c r="B94" s="20"/>
      <c r="C94" s="40"/>
      <c r="D94" s="20" t="s">
        <v>261</v>
      </c>
      <c r="E94" s="4">
        <f t="shared" ref="E94:L94" si="31">SUBTOTAL(9,E93:E93)</f>
        <v>0</v>
      </c>
      <c r="F94" s="4">
        <f t="shared" si="31"/>
        <v>417</v>
      </c>
      <c r="G94" s="4">
        <f>SUBTOTAL(9,G93:G93)</f>
        <v>0</v>
      </c>
      <c r="H94" s="4">
        <f>SUBTOTAL(9,H93:H93)</f>
        <v>417</v>
      </c>
      <c r="I94" s="4">
        <f t="shared" si="31"/>
        <v>0</v>
      </c>
      <c r="J94" s="4">
        <f t="shared" si="31"/>
        <v>0</v>
      </c>
      <c r="K94" s="4">
        <f t="shared" si="31"/>
        <v>0</v>
      </c>
      <c r="L94" s="4">
        <f t="shared" si="31"/>
        <v>417</v>
      </c>
    </row>
    <row r="95" spans="1:12" s="43" customFormat="1" outlineLevel="1">
      <c r="A95" s="29" t="s">
        <v>262</v>
      </c>
      <c r="B95" s="31"/>
      <c r="C95" s="41"/>
      <c r="D95" s="31"/>
      <c r="E95" s="10">
        <f t="shared" ref="E95:L95" si="32">SUBTOTAL(9,E6:E94)</f>
        <v>641930</v>
      </c>
      <c r="F95" s="10">
        <f t="shared" si="32"/>
        <v>855640</v>
      </c>
      <c r="G95" s="10">
        <f>SUBTOTAL(9,G6:G94)</f>
        <v>631930</v>
      </c>
      <c r="H95" s="10">
        <f>SUBTOTAL(9,H6:H94)</f>
        <v>819640</v>
      </c>
      <c r="I95" s="10">
        <f t="shared" si="32"/>
        <v>41</v>
      </c>
      <c r="J95" s="10">
        <f t="shared" si="32"/>
        <v>41</v>
      </c>
      <c r="K95" s="10">
        <f t="shared" si="32"/>
        <v>631971</v>
      </c>
      <c r="L95" s="10">
        <f t="shared" si="32"/>
        <v>819681</v>
      </c>
    </row>
    <row r="96" spans="1:12" s="21" customFormat="1">
      <c r="A96" s="44"/>
      <c r="B96" s="45"/>
      <c r="C96" s="46"/>
      <c r="D96" s="44"/>
      <c r="E96" s="44"/>
      <c r="F96" s="44"/>
      <c r="G96" s="44"/>
      <c r="H96" s="44"/>
      <c r="I96" s="44"/>
      <c r="J96" s="44"/>
      <c r="K96" s="44"/>
      <c r="L96" s="44"/>
    </row>
    <row r="97" spans="2:6" s="21" customFormat="1">
      <c r="B97" s="47"/>
      <c r="C97" s="48"/>
      <c r="F97" s="21" t="s">
        <v>44</v>
      </c>
    </row>
    <row r="98" spans="2:6" s="21" customFormat="1">
      <c r="B98" s="47"/>
      <c r="C98" s="48"/>
    </row>
  </sheetData>
  <mergeCells count="17">
    <mergeCell ref="I4:I5"/>
    <mergeCell ref="J4:J5"/>
    <mergeCell ref="B3:B5"/>
    <mergeCell ref="H4:H5"/>
    <mergeCell ref="A2:L2"/>
    <mergeCell ref="C3:C5"/>
    <mergeCell ref="D3:D5"/>
    <mergeCell ref="E3:F3"/>
    <mergeCell ref="F4:F5"/>
    <mergeCell ref="G4:G5"/>
    <mergeCell ref="E4:E5"/>
    <mergeCell ref="A3:A5"/>
    <mergeCell ref="G3:H3"/>
    <mergeCell ref="K3:L3"/>
    <mergeCell ref="L4:L5"/>
    <mergeCell ref="K4:K5"/>
    <mergeCell ref="I3:J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ONTVANGSTEN</vt:lpstr>
      <vt:lpstr>UITGAVEN</vt:lpstr>
      <vt:lpstr>ONTVANGSTEN!Afdruktitels</vt:lpstr>
      <vt:lpstr>UITGAVEN!Afdruktitels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2012-03-16T10:36:24Z</cp:lastPrinted>
  <dcterms:created xsi:type="dcterms:W3CDTF">2008-01-24T10:21:19Z</dcterms:created>
  <dcterms:modified xsi:type="dcterms:W3CDTF">2012-04-04T12:20:12Z</dcterms:modified>
</cp:coreProperties>
</file>