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craejb\Vlaamse overheid - Office 365\Kabinet Diependaele - VlaParl\Schriftelijke vragen\2019-2020\Antw. 201-250\"/>
    </mc:Choice>
  </mc:AlternateContent>
  <xr:revisionPtr revIDLastSave="35" documentId="8_{2DCB4C0F-DC32-486A-8136-8DBC1FDB99C1}" xr6:coauthVersionLast="41" xr6:coauthVersionMax="44" xr10:uidLastSave="{C16F2676-4D7B-4EB6-924F-56520A02F858}"/>
  <bookViews>
    <workbookView xWindow="-108" yWindow="-108" windowWidth="23256" windowHeight="12576" xr2:uid="{3592E383-F619-442F-8328-2E53A0491BFD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8" i="1" l="1"/>
  <c r="I78" i="1"/>
  <c r="H78" i="1"/>
  <c r="J69" i="1"/>
  <c r="I69" i="1"/>
  <c r="H69" i="1"/>
  <c r="J58" i="1"/>
  <c r="I58" i="1"/>
  <c r="H58" i="1"/>
  <c r="J32" i="1"/>
  <c r="I32" i="1"/>
  <c r="H32" i="1"/>
  <c r="F78" i="1" l="1"/>
  <c r="D78" i="1"/>
  <c r="F69" i="1"/>
  <c r="D69" i="1"/>
  <c r="F58" i="1"/>
  <c r="D58" i="1"/>
  <c r="F32" i="1"/>
  <c r="D32" i="1"/>
  <c r="F13" i="1"/>
  <c r="D13" i="1"/>
  <c r="J76" i="1"/>
  <c r="J77" i="1"/>
  <c r="J75" i="1"/>
  <c r="I64" i="1"/>
  <c r="J64" i="1" s="1"/>
  <c r="I65" i="1"/>
  <c r="J65" i="1" s="1"/>
  <c r="I66" i="1"/>
  <c r="J66" i="1" s="1"/>
  <c r="I67" i="1"/>
  <c r="J67" i="1" s="1"/>
  <c r="I68" i="1"/>
  <c r="J68" i="1" s="1"/>
  <c r="I63" i="1"/>
  <c r="J63" i="1" s="1"/>
  <c r="I57" i="1"/>
  <c r="J57" i="1" s="1"/>
  <c r="I55" i="1"/>
  <c r="J55" i="1" s="1"/>
  <c r="I54" i="1"/>
  <c r="J54" i="1" s="1"/>
  <c r="I52" i="1"/>
  <c r="J52" i="1" s="1"/>
  <c r="I51" i="1"/>
  <c r="J51" i="1" s="1"/>
  <c r="I56" i="1"/>
  <c r="J56" i="1" s="1"/>
  <c r="I53" i="1"/>
  <c r="J53" i="1" s="1"/>
  <c r="I50" i="1"/>
  <c r="J50" i="1" s="1"/>
  <c r="I49" i="1"/>
  <c r="J48" i="1"/>
  <c r="J47" i="1"/>
  <c r="J46" i="1"/>
  <c r="J45" i="1"/>
  <c r="J44" i="1"/>
  <c r="J43" i="1"/>
  <c r="J42" i="1"/>
  <c r="J41" i="1"/>
  <c r="J40" i="1"/>
  <c r="J39" i="1"/>
  <c r="J38" i="1"/>
  <c r="J37" i="1"/>
  <c r="I31" i="1"/>
  <c r="J31" i="1" s="1"/>
  <c r="I30" i="1"/>
  <c r="J30" i="1" s="1"/>
  <c r="I28" i="1"/>
  <c r="J28" i="1" s="1"/>
  <c r="I27" i="1"/>
  <c r="J27" i="1" s="1"/>
  <c r="I25" i="1"/>
  <c r="J25" i="1" s="1"/>
  <c r="I24" i="1"/>
  <c r="J24" i="1" s="1"/>
  <c r="I20" i="1"/>
  <c r="J20" i="1" s="1"/>
  <c r="I19" i="1"/>
  <c r="J19" i="1" s="1"/>
  <c r="I21" i="1"/>
  <c r="J21" i="1" s="1"/>
  <c r="I22" i="1"/>
  <c r="J22" i="1" s="1"/>
  <c r="I23" i="1"/>
  <c r="J23" i="1" s="1"/>
  <c r="I26" i="1"/>
  <c r="J26" i="1" s="1"/>
  <c r="I29" i="1"/>
  <c r="J29" i="1" s="1"/>
  <c r="I18" i="1"/>
  <c r="J49" i="1" l="1"/>
  <c r="I13" i="1"/>
  <c r="H13" i="1"/>
  <c r="J13" i="1"/>
  <c r="J18" i="1"/>
</calcChain>
</file>

<file path=xl/sharedStrings.xml><?xml version="1.0" encoding="utf-8"?>
<sst xmlns="http://schemas.openxmlformats.org/spreadsheetml/2006/main" count="147" uniqueCount="58">
  <si>
    <t>ALIDES - GENT</t>
  </si>
  <si>
    <t>per woning</t>
  </si>
  <si>
    <t>typologie</t>
  </si>
  <si>
    <t>aantal</t>
  </si>
  <si>
    <t>aantal slaapkamers</t>
  </si>
  <si>
    <t>personen</t>
  </si>
  <si>
    <t>oppervlakte (m2)</t>
  </si>
  <si>
    <t>huurprijs (mnd)</t>
  </si>
  <si>
    <t>lasten (mnd)</t>
  </si>
  <si>
    <t>totaal (mnd)</t>
  </si>
  <si>
    <t>23.00.01</t>
  </si>
  <si>
    <t>woning</t>
  </si>
  <si>
    <t>23.00.02</t>
  </si>
  <si>
    <t>23.01.01</t>
  </si>
  <si>
    <t>appartement</t>
  </si>
  <si>
    <t>23.01.02</t>
  </si>
  <si>
    <t>23.02.01</t>
  </si>
  <si>
    <t>23.02.02</t>
  </si>
  <si>
    <t>23.03.01</t>
  </si>
  <si>
    <t>23.03.02</t>
  </si>
  <si>
    <t>DOMICILIA - GENT</t>
  </si>
  <si>
    <t>oppervlakte</t>
  </si>
  <si>
    <t>A01</t>
  </si>
  <si>
    <t>A04</t>
  </si>
  <si>
    <t>A05</t>
  </si>
  <si>
    <t>A07</t>
  </si>
  <si>
    <t>A08</t>
  </si>
  <si>
    <t>A101</t>
  </si>
  <si>
    <t>A103</t>
  </si>
  <si>
    <t>A104</t>
  </si>
  <si>
    <t>A105</t>
  </si>
  <si>
    <t>A203</t>
  </si>
  <si>
    <t>A204</t>
  </si>
  <si>
    <t>A205</t>
  </si>
  <si>
    <t>A302</t>
  </si>
  <si>
    <t>A303</t>
  </si>
  <si>
    <t>DOMICILIA - DEURNE</t>
  </si>
  <si>
    <t>App 0.1</t>
  </si>
  <si>
    <t>App 0.2</t>
  </si>
  <si>
    <t>App 0.3</t>
  </si>
  <si>
    <t>App 1.1</t>
  </si>
  <si>
    <t>App 1.2</t>
  </si>
  <si>
    <t>App 1.3</t>
  </si>
  <si>
    <t>App 2.1</t>
  </si>
  <si>
    <t>App 2.2</t>
  </si>
  <si>
    <t>App 2.3</t>
  </si>
  <si>
    <t>DOMICILIA - AALST</t>
  </si>
  <si>
    <t>A 0.1</t>
  </si>
  <si>
    <t>studio</t>
  </si>
  <si>
    <t>B 0.2</t>
  </si>
  <si>
    <t>D 0.2</t>
  </si>
  <si>
    <t>C 1.1</t>
  </si>
  <si>
    <t>D 1.2</t>
  </si>
  <si>
    <t>A 2.2</t>
  </si>
  <si>
    <t>INCLUSIO - EEKLO</t>
  </si>
  <si>
    <t>App 1</t>
  </si>
  <si>
    <t>App 2</t>
  </si>
  <si>
    <t>App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</si>
</sst>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3" xfId="0" applyFont="1" applyBorder="1"/>
    <xf numFmtId="0" fontId="0" fillId="0" borderId="2" xfId="0" applyBorder="1"/>
    <xf numFmtId="0" fontId="0" fillId="0" borderId="2" xfId="0" applyFont="1" applyBorder="1"/>
    <xf numFmtId="0" fontId="0" fillId="0" borderId="3" xfId="0" applyBorder="1"/>
    <xf numFmtId="0" fontId="2" fillId="0" borderId="0" xfId="0" applyFont="1"/>
    <xf numFmtId="4" fontId="0" fillId="0" borderId="0" xfId="0" applyNumberFormat="1"/>
    <xf numFmtId="4" fontId="0" fillId="0" borderId="2" xfId="0" applyNumberFormat="1" applyFont="1" applyBorder="1"/>
    <xf numFmtId="4" fontId="0" fillId="0" borderId="0" xfId="0" applyNumberFormat="1" applyFont="1"/>
    <xf numFmtId="4" fontId="1" fillId="0" borderId="3" xfId="0" applyNumberFormat="1" applyFont="1" applyBorder="1"/>
    <xf numFmtId="4" fontId="1" fillId="0" borderId="1" xfId="0" applyNumberFormat="1" applyFont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1" xfId="0" applyNumberFormat="1" applyBorder="1"/>
    <xf numFmtId="4" fontId="1" fillId="0" borderId="2" xfId="0" applyNumberFormat="1" applyFont="1" applyBorder="1"/>
    <xf numFmtId="4" fontId="1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C6254-4F34-4DD4-9ED5-DB2525E822D7}">
  <sheetPr>
    <pageSetUpPr fitToPage="1"/>
  </sheetPr>
  <dimension ref="B2:J78"/>
  <sheetViews>
    <sheetView tabSelected="1" topLeftCell="A19" zoomScaleNormal="100" workbookViewId="0">
      <selection activeCell="H53" sqref="H53"/>
    </sheetView>
  </sheetViews>
  <sheetFormatPr defaultRowHeight="14.4" x14ac:dyDescent="0.3"/>
  <cols>
    <col min="2" max="2" width="17.33203125" bestFit="1" customWidth="1"/>
    <col min="3" max="3" width="12.33203125" bestFit="1" customWidth="1"/>
    <col min="4" max="4" width="12.33203125" customWidth="1"/>
    <col min="5" max="5" width="17.6640625" bestFit="1" customWidth="1"/>
    <col min="6" max="6" width="11.6640625" customWidth="1"/>
    <col min="7" max="7" width="16.109375" bestFit="1" customWidth="1"/>
    <col min="8" max="8" width="14.6640625" style="11" bestFit="1" customWidth="1"/>
    <col min="9" max="9" width="12" style="11" bestFit="1" customWidth="1"/>
    <col min="10" max="10" width="11.88671875" style="11" bestFit="1" customWidth="1"/>
  </cols>
  <sheetData>
    <row r="2" spans="2:10" x14ac:dyDescent="0.3">
      <c r="B2" t="s">
        <v>0</v>
      </c>
    </row>
    <row r="3" spans="2:10" x14ac:dyDescent="0.3">
      <c r="E3" s="8" t="s">
        <v>1</v>
      </c>
      <c r="H3" s="12" t="s">
        <v>1</v>
      </c>
      <c r="I3" s="13"/>
      <c r="J3" s="13"/>
    </row>
    <row r="4" spans="2:10" s="1" customFormat="1" x14ac:dyDescent="0.3">
      <c r="B4" s="2"/>
      <c r="C4" s="2" t="s">
        <v>2</v>
      </c>
      <c r="D4" s="2" t="s">
        <v>3</v>
      </c>
      <c r="E4" s="6" t="s">
        <v>4</v>
      </c>
      <c r="F4" s="2" t="s">
        <v>5</v>
      </c>
      <c r="G4" s="2" t="s">
        <v>6</v>
      </c>
      <c r="H4" s="14" t="s">
        <v>7</v>
      </c>
      <c r="I4" s="15" t="s">
        <v>8</v>
      </c>
      <c r="J4" s="15" t="s">
        <v>9</v>
      </c>
    </row>
    <row r="5" spans="2:10" x14ac:dyDescent="0.3">
      <c r="B5" s="4" t="s">
        <v>10</v>
      </c>
      <c r="C5" t="s">
        <v>11</v>
      </c>
      <c r="D5">
        <v>1</v>
      </c>
      <c r="E5" s="7">
        <v>2</v>
      </c>
      <c r="F5">
        <v>3</v>
      </c>
      <c r="G5">
        <v>92</v>
      </c>
      <c r="H5" s="16">
        <v>802.41</v>
      </c>
      <c r="I5" s="11">
        <v>120.36</v>
      </c>
      <c r="J5" s="11">
        <v>922.77</v>
      </c>
    </row>
    <row r="6" spans="2:10" x14ac:dyDescent="0.3">
      <c r="B6" s="4" t="s">
        <v>12</v>
      </c>
      <c r="C6" t="s">
        <v>11</v>
      </c>
      <c r="D6">
        <v>1</v>
      </c>
      <c r="E6" s="7">
        <v>2</v>
      </c>
      <c r="F6">
        <v>3</v>
      </c>
      <c r="G6">
        <v>82.94</v>
      </c>
      <c r="H6" s="16">
        <v>802.41</v>
      </c>
      <c r="I6" s="11">
        <v>120.36</v>
      </c>
      <c r="J6" s="11">
        <v>922.77</v>
      </c>
    </row>
    <row r="7" spans="2:10" x14ac:dyDescent="0.3">
      <c r="B7" s="4" t="s">
        <v>13</v>
      </c>
      <c r="C7" t="s">
        <v>14</v>
      </c>
      <c r="D7">
        <v>1</v>
      </c>
      <c r="E7" s="7">
        <v>2</v>
      </c>
      <c r="F7">
        <v>3</v>
      </c>
      <c r="G7">
        <v>98.65</v>
      </c>
      <c r="H7" s="16">
        <v>802.41</v>
      </c>
      <c r="I7" s="11">
        <v>120.36</v>
      </c>
      <c r="J7" s="11">
        <v>922.77</v>
      </c>
    </row>
    <row r="8" spans="2:10" x14ac:dyDescent="0.3">
      <c r="B8" s="4" t="s">
        <v>15</v>
      </c>
      <c r="C8" t="s">
        <v>14</v>
      </c>
      <c r="D8">
        <v>1</v>
      </c>
      <c r="E8" s="7">
        <v>2</v>
      </c>
      <c r="F8">
        <v>3</v>
      </c>
      <c r="G8">
        <v>84.75</v>
      </c>
      <c r="H8" s="16">
        <v>802.41</v>
      </c>
      <c r="I8" s="11">
        <v>120.36</v>
      </c>
      <c r="J8" s="11">
        <v>922.77</v>
      </c>
    </row>
    <row r="9" spans="2:10" x14ac:dyDescent="0.3">
      <c r="B9" s="4" t="s">
        <v>16</v>
      </c>
      <c r="C9" t="s">
        <v>14</v>
      </c>
      <c r="D9">
        <v>1</v>
      </c>
      <c r="E9" s="7">
        <v>2</v>
      </c>
      <c r="F9">
        <v>3</v>
      </c>
      <c r="G9">
        <v>98.65</v>
      </c>
      <c r="H9" s="16">
        <v>802.41</v>
      </c>
      <c r="I9" s="11">
        <v>120.36</v>
      </c>
      <c r="J9" s="11">
        <v>922.77</v>
      </c>
    </row>
    <row r="10" spans="2:10" x14ac:dyDescent="0.3">
      <c r="B10" s="4" t="s">
        <v>17</v>
      </c>
      <c r="C10" t="s">
        <v>14</v>
      </c>
      <c r="D10">
        <v>1</v>
      </c>
      <c r="E10" s="7">
        <v>2</v>
      </c>
      <c r="F10">
        <v>3</v>
      </c>
      <c r="G10">
        <v>84.75</v>
      </c>
      <c r="H10" s="16">
        <v>802.41</v>
      </c>
      <c r="I10" s="11">
        <v>120.36</v>
      </c>
      <c r="J10" s="11">
        <v>922.77</v>
      </c>
    </row>
    <row r="11" spans="2:10" x14ac:dyDescent="0.3">
      <c r="B11" s="4" t="s">
        <v>18</v>
      </c>
      <c r="C11" t="s">
        <v>14</v>
      </c>
      <c r="D11">
        <v>1</v>
      </c>
      <c r="E11" s="7">
        <v>2</v>
      </c>
      <c r="F11">
        <v>3</v>
      </c>
      <c r="G11">
        <v>98.65</v>
      </c>
      <c r="H11" s="16">
        <v>802.41</v>
      </c>
      <c r="I11" s="11">
        <v>120.36</v>
      </c>
      <c r="J11" s="11">
        <v>922.77</v>
      </c>
    </row>
    <row r="12" spans="2:10" x14ac:dyDescent="0.3">
      <c r="B12" s="5" t="s">
        <v>19</v>
      </c>
      <c r="C12" s="3" t="s">
        <v>14</v>
      </c>
      <c r="D12" s="3">
        <v>1</v>
      </c>
      <c r="E12" s="9">
        <v>2</v>
      </c>
      <c r="F12" s="3">
        <v>3</v>
      </c>
      <c r="G12" s="3">
        <v>84.75</v>
      </c>
      <c r="H12" s="17">
        <v>802.41</v>
      </c>
      <c r="I12" s="18">
        <v>120.36</v>
      </c>
      <c r="J12" s="18">
        <v>922.77</v>
      </c>
    </row>
    <row r="13" spans="2:10" x14ac:dyDescent="0.3">
      <c r="D13" s="1">
        <f>SUM(D5:D12)</f>
        <v>8</v>
      </c>
      <c r="E13" s="7"/>
      <c r="F13" s="1">
        <f>SUM(F5:F12)</f>
        <v>24</v>
      </c>
      <c r="H13" s="19">
        <f>SUM(H5:H12)/D13</f>
        <v>802.41</v>
      </c>
      <c r="I13" s="20">
        <f>SUM(I5:I12)/D13</f>
        <v>120.36</v>
      </c>
      <c r="J13" s="20">
        <f>SUM(J5:J12)/D13</f>
        <v>922.77000000000021</v>
      </c>
    </row>
    <row r="14" spans="2:10" x14ac:dyDescent="0.3">
      <c r="H14" s="20"/>
      <c r="I14" s="20"/>
      <c r="J14" s="20"/>
    </row>
    <row r="15" spans="2:10" x14ac:dyDescent="0.3">
      <c r="B15" t="s">
        <v>20</v>
      </c>
    </row>
    <row r="16" spans="2:10" x14ac:dyDescent="0.3">
      <c r="E16" s="8" t="s">
        <v>1</v>
      </c>
      <c r="H16" s="12" t="s">
        <v>1</v>
      </c>
      <c r="I16" s="13"/>
      <c r="J16" s="13"/>
    </row>
    <row r="17" spans="2:10" s="1" customFormat="1" x14ac:dyDescent="0.3">
      <c r="B17" s="2"/>
      <c r="C17" s="2" t="s">
        <v>2</v>
      </c>
      <c r="D17" s="2" t="s">
        <v>3</v>
      </c>
      <c r="E17" s="6" t="s">
        <v>4</v>
      </c>
      <c r="F17" s="2" t="s">
        <v>5</v>
      </c>
      <c r="G17" s="2" t="s">
        <v>21</v>
      </c>
      <c r="H17" s="14" t="s">
        <v>7</v>
      </c>
      <c r="I17" s="15" t="s">
        <v>8</v>
      </c>
      <c r="J17" s="15" t="s">
        <v>9</v>
      </c>
    </row>
    <row r="18" spans="2:10" x14ac:dyDescent="0.3">
      <c r="B18" s="4" t="s">
        <v>22</v>
      </c>
      <c r="C18" t="s">
        <v>14</v>
      </c>
      <c r="D18">
        <v>1</v>
      </c>
      <c r="E18" s="7">
        <v>2</v>
      </c>
      <c r="F18">
        <v>3</v>
      </c>
      <c r="H18" s="16">
        <v>699</v>
      </c>
      <c r="I18" s="11">
        <f>0.14*H18</f>
        <v>97.860000000000014</v>
      </c>
      <c r="J18" s="11">
        <f>H18+I18</f>
        <v>796.86</v>
      </c>
    </row>
    <row r="19" spans="2:10" x14ac:dyDescent="0.3">
      <c r="B19" s="4" t="s">
        <v>23</v>
      </c>
      <c r="C19" t="s">
        <v>14</v>
      </c>
      <c r="D19">
        <v>1</v>
      </c>
      <c r="E19" s="7">
        <v>1</v>
      </c>
      <c r="F19">
        <v>2</v>
      </c>
      <c r="H19" s="16">
        <v>635</v>
      </c>
      <c r="I19" s="11">
        <f>0.13*H19</f>
        <v>82.55</v>
      </c>
      <c r="J19" s="11">
        <f t="shared" ref="J19:J31" si="0">H19+I19</f>
        <v>717.55</v>
      </c>
    </row>
    <row r="20" spans="2:10" x14ac:dyDescent="0.3">
      <c r="B20" s="4" t="s">
        <v>24</v>
      </c>
      <c r="C20" t="s">
        <v>14</v>
      </c>
      <c r="D20">
        <v>1</v>
      </c>
      <c r="E20" s="7">
        <v>1</v>
      </c>
      <c r="F20">
        <v>2</v>
      </c>
      <c r="H20" s="16">
        <v>635</v>
      </c>
      <c r="I20" s="11">
        <f>0.13*H20</f>
        <v>82.55</v>
      </c>
      <c r="J20" s="11">
        <f t="shared" si="0"/>
        <v>717.55</v>
      </c>
    </row>
    <row r="21" spans="2:10" x14ac:dyDescent="0.3">
      <c r="B21" s="4" t="s">
        <v>25</v>
      </c>
      <c r="C21" t="s">
        <v>14</v>
      </c>
      <c r="D21">
        <v>1</v>
      </c>
      <c r="E21" s="7">
        <v>2</v>
      </c>
      <c r="F21">
        <v>3</v>
      </c>
      <c r="H21" s="16">
        <v>699</v>
      </c>
      <c r="I21" s="11">
        <f t="shared" ref="I21:I29" si="1">0.14*H21</f>
        <v>97.860000000000014</v>
      </c>
      <c r="J21" s="11">
        <f t="shared" si="0"/>
        <v>796.86</v>
      </c>
    </row>
    <row r="22" spans="2:10" x14ac:dyDescent="0.3">
      <c r="B22" s="4" t="s">
        <v>26</v>
      </c>
      <c r="C22" t="s">
        <v>14</v>
      </c>
      <c r="D22">
        <v>1</v>
      </c>
      <c r="E22" s="7">
        <v>2</v>
      </c>
      <c r="F22">
        <v>3</v>
      </c>
      <c r="H22" s="16">
        <v>699</v>
      </c>
      <c r="I22" s="11">
        <f t="shared" si="1"/>
        <v>97.860000000000014</v>
      </c>
      <c r="J22" s="11">
        <f t="shared" si="0"/>
        <v>796.86</v>
      </c>
    </row>
    <row r="23" spans="2:10" x14ac:dyDescent="0.3">
      <c r="B23" s="4" t="s">
        <v>27</v>
      </c>
      <c r="C23" t="s">
        <v>14</v>
      </c>
      <c r="D23">
        <v>1</v>
      </c>
      <c r="E23" s="7">
        <v>2</v>
      </c>
      <c r="F23">
        <v>3</v>
      </c>
      <c r="H23" s="16">
        <v>708</v>
      </c>
      <c r="I23" s="11">
        <f t="shared" si="1"/>
        <v>99.12</v>
      </c>
      <c r="J23" s="11">
        <f t="shared" si="0"/>
        <v>807.12</v>
      </c>
    </row>
    <row r="24" spans="2:10" x14ac:dyDescent="0.3">
      <c r="B24" s="4" t="s">
        <v>28</v>
      </c>
      <c r="C24" t="s">
        <v>14</v>
      </c>
      <c r="D24">
        <v>1</v>
      </c>
      <c r="E24" s="7">
        <v>3</v>
      </c>
      <c r="F24">
        <v>4</v>
      </c>
      <c r="H24" s="16">
        <v>800</v>
      </c>
      <c r="I24" s="11">
        <f>0.15*H24</f>
        <v>120</v>
      </c>
      <c r="J24" s="11">
        <f t="shared" si="0"/>
        <v>920</v>
      </c>
    </row>
    <row r="25" spans="2:10" x14ac:dyDescent="0.3">
      <c r="B25" s="4" t="s">
        <v>29</v>
      </c>
      <c r="C25" t="s">
        <v>14</v>
      </c>
      <c r="D25">
        <v>1</v>
      </c>
      <c r="E25" s="7">
        <v>3</v>
      </c>
      <c r="F25">
        <v>4</v>
      </c>
      <c r="H25" s="16">
        <v>800</v>
      </c>
      <c r="I25" s="11">
        <f>0.15*H25</f>
        <v>120</v>
      </c>
      <c r="J25" s="11">
        <f t="shared" si="0"/>
        <v>920</v>
      </c>
    </row>
    <row r="26" spans="2:10" x14ac:dyDescent="0.3">
      <c r="B26" s="4" t="s">
        <v>30</v>
      </c>
      <c r="C26" t="s">
        <v>14</v>
      </c>
      <c r="D26">
        <v>1</v>
      </c>
      <c r="E26" s="7">
        <v>2</v>
      </c>
      <c r="F26">
        <v>3</v>
      </c>
      <c r="H26" s="16">
        <v>708</v>
      </c>
      <c r="I26" s="11">
        <f t="shared" si="1"/>
        <v>99.12</v>
      </c>
      <c r="J26" s="11">
        <f t="shared" si="0"/>
        <v>807.12</v>
      </c>
    </row>
    <row r="27" spans="2:10" x14ac:dyDescent="0.3">
      <c r="B27" s="4" t="s">
        <v>31</v>
      </c>
      <c r="C27" t="s">
        <v>14</v>
      </c>
      <c r="D27">
        <v>1</v>
      </c>
      <c r="E27" s="7">
        <v>3</v>
      </c>
      <c r="F27">
        <v>4</v>
      </c>
      <c r="H27" s="16">
        <v>800</v>
      </c>
      <c r="I27" s="11">
        <f>0.15*H27</f>
        <v>120</v>
      </c>
      <c r="J27" s="11">
        <f t="shared" si="0"/>
        <v>920</v>
      </c>
    </row>
    <row r="28" spans="2:10" x14ac:dyDescent="0.3">
      <c r="B28" s="4" t="s">
        <v>32</v>
      </c>
      <c r="C28" t="s">
        <v>14</v>
      </c>
      <c r="D28">
        <v>1</v>
      </c>
      <c r="E28" s="7">
        <v>3</v>
      </c>
      <c r="F28">
        <v>4</v>
      </c>
      <c r="H28" s="16">
        <v>800</v>
      </c>
      <c r="I28" s="11">
        <f>0.15*H28</f>
        <v>120</v>
      </c>
      <c r="J28" s="11">
        <f t="shared" si="0"/>
        <v>920</v>
      </c>
    </row>
    <row r="29" spans="2:10" x14ac:dyDescent="0.3">
      <c r="B29" s="4" t="s">
        <v>33</v>
      </c>
      <c r="C29" t="s">
        <v>14</v>
      </c>
      <c r="D29">
        <v>1</v>
      </c>
      <c r="E29" s="7">
        <v>2</v>
      </c>
      <c r="F29">
        <v>3</v>
      </c>
      <c r="H29" s="16">
        <v>708</v>
      </c>
      <c r="I29" s="11">
        <f t="shared" si="1"/>
        <v>99.12</v>
      </c>
      <c r="J29" s="11">
        <f t="shared" si="0"/>
        <v>807.12</v>
      </c>
    </row>
    <row r="30" spans="2:10" x14ac:dyDescent="0.3">
      <c r="B30" s="4" t="s">
        <v>34</v>
      </c>
      <c r="C30" t="s">
        <v>14</v>
      </c>
      <c r="D30">
        <v>1</v>
      </c>
      <c r="E30" s="7">
        <v>3</v>
      </c>
      <c r="F30">
        <v>4</v>
      </c>
      <c r="H30" s="16">
        <v>810</v>
      </c>
      <c r="I30" s="11">
        <f>0.15*H30</f>
        <v>121.5</v>
      </c>
      <c r="J30" s="11">
        <f t="shared" si="0"/>
        <v>931.5</v>
      </c>
    </row>
    <row r="31" spans="2:10" x14ac:dyDescent="0.3">
      <c r="B31" s="5" t="s">
        <v>35</v>
      </c>
      <c r="C31" s="3" t="s">
        <v>14</v>
      </c>
      <c r="D31" s="3">
        <v>1</v>
      </c>
      <c r="E31" s="9">
        <v>3</v>
      </c>
      <c r="F31" s="3">
        <v>4</v>
      </c>
      <c r="G31" s="3"/>
      <c r="H31" s="17">
        <v>810</v>
      </c>
      <c r="I31" s="18">
        <f>0.15*H31</f>
        <v>121.5</v>
      </c>
      <c r="J31" s="18">
        <f t="shared" si="0"/>
        <v>931.5</v>
      </c>
    </row>
    <row r="32" spans="2:10" x14ac:dyDescent="0.3">
      <c r="D32" s="1">
        <f>SUM(D18:D31)</f>
        <v>14</v>
      </c>
      <c r="E32" s="7"/>
      <c r="F32" s="1">
        <f>SUM(F18:F31)</f>
        <v>46</v>
      </c>
      <c r="H32" s="19">
        <f>SUM(H18:H31)/$D32</f>
        <v>736.5</v>
      </c>
      <c r="I32" s="20">
        <f>SUM(I18:I31)/$D32</f>
        <v>105.64571428571428</v>
      </c>
      <c r="J32" s="20">
        <f>SUM(J18:J31)/$D32</f>
        <v>842.14571428571435</v>
      </c>
    </row>
    <row r="34" spans="2:10" x14ac:dyDescent="0.3">
      <c r="B34" t="s">
        <v>36</v>
      </c>
    </row>
    <row r="35" spans="2:10" x14ac:dyDescent="0.3">
      <c r="E35" s="8" t="s">
        <v>1</v>
      </c>
      <c r="H35" s="12" t="s">
        <v>1</v>
      </c>
      <c r="I35" s="13"/>
      <c r="J35" s="13"/>
    </row>
    <row r="36" spans="2:10" x14ac:dyDescent="0.3">
      <c r="B36" s="2"/>
      <c r="C36" s="2" t="s">
        <v>2</v>
      </c>
      <c r="D36" s="2" t="s">
        <v>3</v>
      </c>
      <c r="E36" s="6" t="s">
        <v>4</v>
      </c>
      <c r="F36" s="2" t="s">
        <v>5</v>
      </c>
      <c r="G36" s="2" t="s">
        <v>21</v>
      </c>
      <c r="H36" s="14" t="s">
        <v>7</v>
      </c>
      <c r="I36" s="15" t="s">
        <v>8</v>
      </c>
      <c r="J36" s="15" t="s">
        <v>9</v>
      </c>
    </row>
    <row r="37" spans="2:10" x14ac:dyDescent="0.3">
      <c r="B37" s="4">
        <v>230</v>
      </c>
      <c r="C37" t="s">
        <v>11</v>
      </c>
      <c r="D37">
        <v>1</v>
      </c>
      <c r="E37" s="7">
        <v>3</v>
      </c>
      <c r="F37">
        <v>4</v>
      </c>
      <c r="H37" s="16">
        <v>936.15</v>
      </c>
      <c r="I37" s="11">
        <v>0</v>
      </c>
      <c r="J37" s="11">
        <f>H37+I37</f>
        <v>936.15</v>
      </c>
    </row>
    <row r="38" spans="2:10" x14ac:dyDescent="0.3">
      <c r="B38" s="4">
        <v>231</v>
      </c>
      <c r="C38" t="s">
        <v>11</v>
      </c>
      <c r="D38">
        <v>1</v>
      </c>
      <c r="E38" s="7">
        <v>3</v>
      </c>
      <c r="F38">
        <v>4</v>
      </c>
      <c r="H38" s="16">
        <v>936.15</v>
      </c>
      <c r="I38" s="11">
        <v>0</v>
      </c>
      <c r="J38" s="11">
        <f t="shared" ref="J38:J57" si="2">H38+I38</f>
        <v>936.15</v>
      </c>
    </row>
    <row r="39" spans="2:10" x14ac:dyDescent="0.3">
      <c r="B39" s="4">
        <v>232</v>
      </c>
      <c r="C39" t="s">
        <v>11</v>
      </c>
      <c r="D39">
        <v>1</v>
      </c>
      <c r="E39" s="7">
        <v>3</v>
      </c>
      <c r="F39">
        <v>4</v>
      </c>
      <c r="H39" s="16">
        <v>936.15</v>
      </c>
      <c r="I39" s="11">
        <v>0</v>
      </c>
      <c r="J39" s="11">
        <f t="shared" si="2"/>
        <v>936.15</v>
      </c>
    </row>
    <row r="40" spans="2:10" x14ac:dyDescent="0.3">
      <c r="B40" s="4">
        <v>233</v>
      </c>
      <c r="C40" t="s">
        <v>11</v>
      </c>
      <c r="D40">
        <v>1</v>
      </c>
      <c r="E40" s="7">
        <v>3</v>
      </c>
      <c r="F40">
        <v>4</v>
      </c>
      <c r="H40" s="16">
        <v>936.15</v>
      </c>
      <c r="I40" s="11">
        <v>0</v>
      </c>
      <c r="J40" s="11">
        <f t="shared" si="2"/>
        <v>936.15</v>
      </c>
    </row>
    <row r="41" spans="2:10" x14ac:dyDescent="0.3">
      <c r="B41" s="4">
        <v>234</v>
      </c>
      <c r="C41" t="s">
        <v>11</v>
      </c>
      <c r="D41">
        <v>1</v>
      </c>
      <c r="E41" s="7">
        <v>3</v>
      </c>
      <c r="F41">
        <v>4</v>
      </c>
      <c r="H41" s="16">
        <v>936.15</v>
      </c>
      <c r="I41" s="11">
        <v>0</v>
      </c>
      <c r="J41" s="11">
        <f t="shared" si="2"/>
        <v>936.15</v>
      </c>
    </row>
    <row r="42" spans="2:10" x14ac:dyDescent="0.3">
      <c r="B42" s="4">
        <v>235</v>
      </c>
      <c r="C42" t="s">
        <v>11</v>
      </c>
      <c r="D42">
        <v>1</v>
      </c>
      <c r="E42" s="7">
        <v>3</v>
      </c>
      <c r="F42">
        <v>4</v>
      </c>
      <c r="H42" s="16">
        <v>936.15</v>
      </c>
      <c r="I42" s="11">
        <v>0</v>
      </c>
      <c r="J42" s="11">
        <f t="shared" si="2"/>
        <v>936.15</v>
      </c>
    </row>
    <row r="43" spans="2:10" x14ac:dyDescent="0.3">
      <c r="B43" s="4">
        <v>236</v>
      </c>
      <c r="C43" t="s">
        <v>11</v>
      </c>
      <c r="D43">
        <v>1</v>
      </c>
      <c r="E43" s="7">
        <v>3</v>
      </c>
      <c r="F43">
        <v>4</v>
      </c>
      <c r="H43" s="16">
        <v>936.15</v>
      </c>
      <c r="I43" s="11">
        <v>0</v>
      </c>
      <c r="J43" s="11">
        <f t="shared" si="2"/>
        <v>936.15</v>
      </c>
    </row>
    <row r="44" spans="2:10" x14ac:dyDescent="0.3">
      <c r="B44" s="4">
        <v>237</v>
      </c>
      <c r="C44" t="s">
        <v>11</v>
      </c>
      <c r="D44">
        <v>1</v>
      </c>
      <c r="E44" s="7">
        <v>3</v>
      </c>
      <c r="F44">
        <v>4</v>
      </c>
      <c r="H44" s="16">
        <v>936.15</v>
      </c>
      <c r="I44" s="11">
        <v>0</v>
      </c>
      <c r="J44" s="11">
        <f t="shared" si="2"/>
        <v>936.15</v>
      </c>
    </row>
    <row r="45" spans="2:10" x14ac:dyDescent="0.3">
      <c r="B45" s="4">
        <v>238</v>
      </c>
      <c r="C45" t="s">
        <v>11</v>
      </c>
      <c r="D45">
        <v>1</v>
      </c>
      <c r="E45" s="7">
        <v>3</v>
      </c>
      <c r="F45">
        <v>4</v>
      </c>
      <c r="H45" s="16">
        <v>936.15</v>
      </c>
      <c r="I45" s="11">
        <v>0</v>
      </c>
      <c r="J45" s="11">
        <f t="shared" si="2"/>
        <v>936.15</v>
      </c>
    </row>
    <row r="46" spans="2:10" x14ac:dyDescent="0.3">
      <c r="B46" s="4">
        <v>239</v>
      </c>
      <c r="C46" t="s">
        <v>11</v>
      </c>
      <c r="D46">
        <v>1</v>
      </c>
      <c r="E46" s="7">
        <v>3</v>
      </c>
      <c r="F46">
        <v>4</v>
      </c>
      <c r="H46" s="16">
        <v>936.15</v>
      </c>
      <c r="I46" s="11">
        <v>0</v>
      </c>
      <c r="J46" s="11">
        <f t="shared" si="2"/>
        <v>936.15</v>
      </c>
    </row>
    <row r="47" spans="2:10" x14ac:dyDescent="0.3">
      <c r="B47" s="4">
        <v>240</v>
      </c>
      <c r="C47" t="s">
        <v>11</v>
      </c>
      <c r="D47">
        <v>1</v>
      </c>
      <c r="E47" s="7">
        <v>3</v>
      </c>
      <c r="F47">
        <v>4</v>
      </c>
      <c r="H47" s="16">
        <v>936.15</v>
      </c>
      <c r="I47" s="11">
        <v>0</v>
      </c>
      <c r="J47" s="11">
        <f t="shared" si="2"/>
        <v>936.15</v>
      </c>
    </row>
    <row r="48" spans="2:10" x14ac:dyDescent="0.3">
      <c r="B48" s="4">
        <v>241</v>
      </c>
      <c r="C48" t="s">
        <v>11</v>
      </c>
      <c r="D48">
        <v>1</v>
      </c>
      <c r="E48" s="7">
        <v>3</v>
      </c>
      <c r="F48">
        <v>4</v>
      </c>
      <c r="H48" s="16">
        <v>936.15</v>
      </c>
      <c r="I48" s="11">
        <v>0</v>
      </c>
      <c r="J48" s="11">
        <f t="shared" si="2"/>
        <v>936.15</v>
      </c>
    </row>
    <row r="49" spans="2:10" x14ac:dyDescent="0.3">
      <c r="B49" s="4" t="s">
        <v>37</v>
      </c>
      <c r="C49" t="s">
        <v>14</v>
      </c>
      <c r="D49">
        <v>1</v>
      </c>
      <c r="E49" s="7">
        <v>1</v>
      </c>
      <c r="F49">
        <v>2</v>
      </c>
      <c r="G49">
        <v>67</v>
      </c>
      <c r="H49" s="16">
        <v>655</v>
      </c>
      <c r="I49" s="11">
        <f>0.13*H49</f>
        <v>85.15</v>
      </c>
      <c r="J49" s="11">
        <f t="shared" ref="J49:J52" si="3">H49+I49</f>
        <v>740.15</v>
      </c>
    </row>
    <row r="50" spans="2:10" x14ac:dyDescent="0.3">
      <c r="B50" s="4" t="s">
        <v>38</v>
      </c>
      <c r="C50" t="s">
        <v>14</v>
      </c>
      <c r="D50">
        <v>1</v>
      </c>
      <c r="E50" s="7">
        <v>1</v>
      </c>
      <c r="F50">
        <v>2</v>
      </c>
      <c r="G50">
        <v>59</v>
      </c>
      <c r="H50" s="16">
        <v>655</v>
      </c>
      <c r="I50" s="11">
        <f>0.13*H50</f>
        <v>85.15</v>
      </c>
      <c r="J50" s="11">
        <f t="shared" si="3"/>
        <v>740.15</v>
      </c>
    </row>
    <row r="51" spans="2:10" x14ac:dyDescent="0.3">
      <c r="B51" s="4" t="s">
        <v>39</v>
      </c>
      <c r="C51" t="s">
        <v>14</v>
      </c>
      <c r="D51">
        <v>1</v>
      </c>
      <c r="E51" s="7">
        <v>2</v>
      </c>
      <c r="F51">
        <v>3</v>
      </c>
      <c r="G51">
        <v>77</v>
      </c>
      <c r="H51" s="16">
        <v>764</v>
      </c>
      <c r="I51" s="11">
        <f>0.14*H51</f>
        <v>106.96000000000001</v>
      </c>
      <c r="J51" s="11">
        <f t="shared" si="3"/>
        <v>870.96</v>
      </c>
    </row>
    <row r="52" spans="2:10" x14ac:dyDescent="0.3">
      <c r="B52" s="4" t="s">
        <v>40</v>
      </c>
      <c r="C52" t="s">
        <v>14</v>
      </c>
      <c r="D52">
        <v>1</v>
      </c>
      <c r="E52" s="7">
        <v>2</v>
      </c>
      <c r="F52">
        <v>3</v>
      </c>
      <c r="G52">
        <v>75</v>
      </c>
      <c r="H52" s="16">
        <v>774</v>
      </c>
      <c r="I52" s="11">
        <f>0.14*H52</f>
        <v>108.36000000000001</v>
      </c>
      <c r="J52" s="11">
        <f t="shared" si="3"/>
        <v>882.36</v>
      </c>
    </row>
    <row r="53" spans="2:10" x14ac:dyDescent="0.3">
      <c r="B53" s="4" t="s">
        <v>41</v>
      </c>
      <c r="C53" t="s">
        <v>14</v>
      </c>
      <c r="D53">
        <v>1</v>
      </c>
      <c r="E53" s="7">
        <v>1</v>
      </c>
      <c r="F53">
        <v>2</v>
      </c>
      <c r="G53">
        <v>59</v>
      </c>
      <c r="H53" s="16">
        <v>655</v>
      </c>
      <c r="I53" s="11">
        <f>0.13*H53</f>
        <v>85.15</v>
      </c>
      <c r="J53" s="11">
        <f t="shared" si="2"/>
        <v>740.15</v>
      </c>
    </row>
    <row r="54" spans="2:10" x14ac:dyDescent="0.3">
      <c r="B54" s="4" t="s">
        <v>42</v>
      </c>
      <c r="C54" t="s">
        <v>14</v>
      </c>
      <c r="D54">
        <v>1</v>
      </c>
      <c r="E54" s="7">
        <v>2</v>
      </c>
      <c r="F54">
        <v>3</v>
      </c>
      <c r="G54">
        <v>77</v>
      </c>
      <c r="H54" s="16">
        <v>774</v>
      </c>
      <c r="I54" s="11">
        <f>0.14*H54</f>
        <v>108.36000000000001</v>
      </c>
      <c r="J54" s="11">
        <f t="shared" ref="J54" si="4">H54+I54</f>
        <v>882.36</v>
      </c>
    </row>
    <row r="55" spans="2:10" x14ac:dyDescent="0.3">
      <c r="B55" s="4" t="s">
        <v>43</v>
      </c>
      <c r="C55" t="s">
        <v>14</v>
      </c>
      <c r="D55">
        <v>1</v>
      </c>
      <c r="E55" s="7">
        <v>2</v>
      </c>
      <c r="F55">
        <v>3</v>
      </c>
      <c r="G55">
        <v>75</v>
      </c>
      <c r="H55" s="16">
        <v>774</v>
      </c>
      <c r="I55" s="11">
        <f>0.14*H55</f>
        <v>108.36000000000001</v>
      </c>
      <c r="J55" s="11">
        <f t="shared" ref="J55" si="5">H55+I55</f>
        <v>882.36</v>
      </c>
    </row>
    <row r="56" spans="2:10" x14ac:dyDescent="0.3">
      <c r="B56" s="4" t="s">
        <v>44</v>
      </c>
      <c r="C56" t="s">
        <v>14</v>
      </c>
      <c r="D56">
        <v>1</v>
      </c>
      <c r="E56" s="7">
        <v>1</v>
      </c>
      <c r="F56">
        <v>2</v>
      </c>
      <c r="G56">
        <v>59</v>
      </c>
      <c r="H56" s="16">
        <v>655</v>
      </c>
      <c r="I56" s="11">
        <f>0.13*H56</f>
        <v>85.15</v>
      </c>
      <c r="J56" s="11">
        <f t="shared" si="2"/>
        <v>740.15</v>
      </c>
    </row>
    <row r="57" spans="2:10" x14ac:dyDescent="0.3">
      <c r="B57" s="4" t="s">
        <v>45</v>
      </c>
      <c r="C57" t="s">
        <v>14</v>
      </c>
      <c r="D57">
        <v>1</v>
      </c>
      <c r="E57" s="7">
        <v>2</v>
      </c>
      <c r="F57">
        <v>3</v>
      </c>
      <c r="G57">
        <v>77</v>
      </c>
      <c r="H57" s="16">
        <v>774</v>
      </c>
      <c r="I57" s="11">
        <f>0.14*H57</f>
        <v>108.36000000000001</v>
      </c>
      <c r="J57" s="11">
        <f t="shared" si="2"/>
        <v>882.36</v>
      </c>
    </row>
    <row r="58" spans="2:10" x14ac:dyDescent="0.3">
      <c r="B58" s="10"/>
      <c r="C58" s="10"/>
      <c r="D58" s="1">
        <f>SUM(D37:D57)</f>
        <v>21</v>
      </c>
      <c r="E58" s="7"/>
      <c r="F58" s="1">
        <f>SUM(F37:F57)</f>
        <v>71</v>
      </c>
      <c r="H58" s="19">
        <f>SUM(H37:H57)/$D58</f>
        <v>843.51428571428551</v>
      </c>
      <c r="I58" s="20">
        <f>SUM(I37:I57)/$D58</f>
        <v>41.952380952380949</v>
      </c>
      <c r="J58" s="20">
        <f>SUM(J37:J57)/$D58</f>
        <v>885.46666666666658</v>
      </c>
    </row>
    <row r="60" spans="2:10" x14ac:dyDescent="0.3">
      <c r="B60" t="s">
        <v>46</v>
      </c>
    </row>
    <row r="61" spans="2:10" x14ac:dyDescent="0.3">
      <c r="E61" s="8" t="s">
        <v>1</v>
      </c>
      <c r="H61" s="12" t="s">
        <v>1</v>
      </c>
      <c r="I61" s="20"/>
      <c r="J61" s="20"/>
    </row>
    <row r="62" spans="2:10" x14ac:dyDescent="0.3">
      <c r="B62" s="2"/>
      <c r="C62" s="2" t="s">
        <v>2</v>
      </c>
      <c r="D62" s="2" t="s">
        <v>3</v>
      </c>
      <c r="E62" s="6" t="s">
        <v>4</v>
      </c>
      <c r="F62" s="2" t="s">
        <v>5</v>
      </c>
      <c r="G62" s="2" t="s">
        <v>6</v>
      </c>
      <c r="H62" s="14" t="s">
        <v>7</v>
      </c>
      <c r="I62" s="15" t="s">
        <v>8</v>
      </c>
      <c r="J62" s="15" t="s">
        <v>9</v>
      </c>
    </row>
    <row r="63" spans="2:10" x14ac:dyDescent="0.3">
      <c r="B63" s="4" t="s">
        <v>47</v>
      </c>
      <c r="C63" t="s">
        <v>48</v>
      </c>
      <c r="D63">
        <v>1</v>
      </c>
      <c r="E63" s="7">
        <v>1</v>
      </c>
      <c r="F63">
        <v>2</v>
      </c>
      <c r="G63">
        <v>49</v>
      </c>
      <c r="H63" s="16">
        <v>610</v>
      </c>
      <c r="I63" s="11">
        <f>0.14*H63</f>
        <v>85.4</v>
      </c>
      <c r="J63" s="11">
        <f>H63+I63</f>
        <v>695.4</v>
      </c>
    </row>
    <row r="64" spans="2:10" x14ac:dyDescent="0.3">
      <c r="B64" s="4" t="s">
        <v>49</v>
      </c>
      <c r="C64" t="s">
        <v>48</v>
      </c>
      <c r="D64">
        <v>1</v>
      </c>
      <c r="E64" s="7">
        <v>1</v>
      </c>
      <c r="F64">
        <v>2</v>
      </c>
      <c r="G64">
        <v>47</v>
      </c>
      <c r="H64" s="16">
        <v>600</v>
      </c>
      <c r="I64" s="11">
        <f t="shared" ref="I64:I68" si="6">0.14*H64</f>
        <v>84.000000000000014</v>
      </c>
      <c r="J64" s="11">
        <f t="shared" ref="J64:J68" si="7">H64+I64</f>
        <v>684</v>
      </c>
    </row>
    <row r="65" spans="2:10" x14ac:dyDescent="0.3">
      <c r="B65" s="4" t="s">
        <v>50</v>
      </c>
      <c r="C65" t="s">
        <v>48</v>
      </c>
      <c r="D65">
        <v>1</v>
      </c>
      <c r="E65" s="7">
        <v>1</v>
      </c>
      <c r="F65">
        <v>2</v>
      </c>
      <c r="G65">
        <v>59</v>
      </c>
      <c r="H65" s="16">
        <v>630</v>
      </c>
      <c r="I65" s="11">
        <f t="shared" si="6"/>
        <v>88.2</v>
      </c>
      <c r="J65" s="11">
        <f t="shared" si="7"/>
        <v>718.2</v>
      </c>
    </row>
    <row r="66" spans="2:10" x14ac:dyDescent="0.3">
      <c r="B66" s="4" t="s">
        <v>51</v>
      </c>
      <c r="C66" t="s">
        <v>48</v>
      </c>
      <c r="D66">
        <v>1</v>
      </c>
      <c r="E66" s="7">
        <v>1</v>
      </c>
      <c r="F66">
        <v>2</v>
      </c>
      <c r="G66">
        <v>51</v>
      </c>
      <c r="H66" s="16">
        <v>620</v>
      </c>
      <c r="I66" s="11">
        <f t="shared" si="6"/>
        <v>86.800000000000011</v>
      </c>
      <c r="J66" s="11">
        <f t="shared" si="7"/>
        <v>706.8</v>
      </c>
    </row>
    <row r="67" spans="2:10" x14ac:dyDescent="0.3">
      <c r="B67" s="4" t="s">
        <v>52</v>
      </c>
      <c r="C67" t="s">
        <v>48</v>
      </c>
      <c r="D67">
        <v>1</v>
      </c>
      <c r="E67" s="7">
        <v>1</v>
      </c>
      <c r="F67">
        <v>2</v>
      </c>
      <c r="G67">
        <v>59</v>
      </c>
      <c r="H67" s="16">
        <v>640</v>
      </c>
      <c r="I67" s="11">
        <f t="shared" si="6"/>
        <v>89.600000000000009</v>
      </c>
      <c r="J67" s="11">
        <f t="shared" si="7"/>
        <v>729.6</v>
      </c>
    </row>
    <row r="68" spans="2:10" x14ac:dyDescent="0.3">
      <c r="B68" s="5" t="s">
        <v>53</v>
      </c>
      <c r="C68" s="3" t="s">
        <v>48</v>
      </c>
      <c r="D68" s="3">
        <v>1</v>
      </c>
      <c r="E68" s="9">
        <v>1</v>
      </c>
      <c r="F68" s="3">
        <v>2</v>
      </c>
      <c r="G68" s="3">
        <v>57</v>
      </c>
      <c r="H68" s="17">
        <v>620</v>
      </c>
      <c r="I68" s="18">
        <f t="shared" si="6"/>
        <v>86.800000000000011</v>
      </c>
      <c r="J68" s="18">
        <f t="shared" si="7"/>
        <v>706.8</v>
      </c>
    </row>
    <row r="69" spans="2:10" x14ac:dyDescent="0.3">
      <c r="D69" s="1">
        <f>SUM(D63:D68)</f>
        <v>6</v>
      </c>
      <c r="E69" s="7"/>
      <c r="F69" s="1">
        <f>SUM(F63:F68)</f>
        <v>12</v>
      </c>
      <c r="H69" s="19">
        <f>SUM(H63:H68)/$D69</f>
        <v>620</v>
      </c>
      <c r="I69" s="20">
        <f>SUM(I63:I68)/$D69</f>
        <v>86.800000000000011</v>
      </c>
      <c r="J69" s="20">
        <f>SUM(J63:J68)/$D69</f>
        <v>706.80000000000007</v>
      </c>
    </row>
    <row r="72" spans="2:10" x14ac:dyDescent="0.3">
      <c r="B72" t="s">
        <v>54</v>
      </c>
    </row>
    <row r="73" spans="2:10" x14ac:dyDescent="0.3">
      <c r="E73" s="7" t="s">
        <v>1</v>
      </c>
      <c r="H73" s="12" t="s">
        <v>1</v>
      </c>
      <c r="I73" s="20"/>
      <c r="J73" s="20"/>
    </row>
    <row r="74" spans="2:10" x14ac:dyDescent="0.3">
      <c r="B74" s="2"/>
      <c r="C74" s="2" t="s">
        <v>2</v>
      </c>
      <c r="D74" s="2" t="s">
        <v>3</v>
      </c>
      <c r="E74" s="6" t="s">
        <v>4</v>
      </c>
      <c r="F74" s="2" t="s">
        <v>5</v>
      </c>
      <c r="G74" s="2" t="s">
        <v>6</v>
      </c>
      <c r="H74" s="14" t="s">
        <v>7</v>
      </c>
      <c r="I74" s="15" t="s">
        <v>8</v>
      </c>
      <c r="J74" s="15" t="s">
        <v>9</v>
      </c>
    </row>
    <row r="75" spans="2:10" x14ac:dyDescent="0.3">
      <c r="B75" s="4" t="s">
        <v>55</v>
      </c>
      <c r="C75" t="s">
        <v>14</v>
      </c>
      <c r="D75">
        <v>5</v>
      </c>
      <c r="E75" s="7">
        <v>1</v>
      </c>
      <c r="F75">
        <v>2</v>
      </c>
      <c r="H75" s="16">
        <v>420</v>
      </c>
      <c r="I75" s="11">
        <v>30</v>
      </c>
      <c r="J75" s="11">
        <f>(H75+I75)</f>
        <v>450</v>
      </c>
    </row>
    <row r="76" spans="2:10" x14ac:dyDescent="0.3">
      <c r="B76" s="4" t="s">
        <v>56</v>
      </c>
      <c r="C76" t="s">
        <v>14</v>
      </c>
      <c r="D76">
        <v>8</v>
      </c>
      <c r="E76" s="7">
        <v>2</v>
      </c>
      <c r="F76">
        <v>3</v>
      </c>
      <c r="H76" s="16">
        <v>470</v>
      </c>
      <c r="I76" s="11">
        <v>30</v>
      </c>
      <c r="J76" s="11">
        <f t="shared" ref="J76:J77" si="8">(H76+I76)</f>
        <v>500</v>
      </c>
    </row>
    <row r="77" spans="2:10" x14ac:dyDescent="0.3">
      <c r="B77" s="5" t="s">
        <v>57</v>
      </c>
      <c r="C77" s="3" t="s">
        <v>14</v>
      </c>
      <c r="D77" s="3">
        <v>2</v>
      </c>
      <c r="E77" s="9">
        <v>3</v>
      </c>
      <c r="F77" s="3">
        <v>4</v>
      </c>
      <c r="G77" s="3"/>
      <c r="H77" s="17">
        <v>500</v>
      </c>
      <c r="I77" s="18">
        <v>30</v>
      </c>
      <c r="J77" s="11">
        <f t="shared" si="8"/>
        <v>530</v>
      </c>
    </row>
    <row r="78" spans="2:10" x14ac:dyDescent="0.3">
      <c r="D78" s="1">
        <f>SUM(D75:D77)</f>
        <v>15</v>
      </c>
      <c r="E78" s="7"/>
      <c r="F78" s="1">
        <f>(D75*F75)+(D76*F76)+(D77*F77)</f>
        <v>42</v>
      </c>
      <c r="H78" s="19">
        <f>SUM(H75:H77)/3</f>
        <v>463.33333333333331</v>
      </c>
      <c r="I78" s="20">
        <f>SUM(I75:I77)/3</f>
        <v>30</v>
      </c>
      <c r="J78" s="20">
        <f>SUM(J75:J77)/3</f>
        <v>493.33333333333331</v>
      </c>
    </row>
  </sheetData>
  <pageMargins left="0.7" right="0.7" top="0.75" bottom="0.75" header="0.3" footer="0.3"/>
  <pageSetup paperSize="9" scale="8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1CA5D6C8EFDF4A809BAD84FD11FA87" ma:contentTypeVersion="5" ma:contentTypeDescription="Een nieuw document maken." ma:contentTypeScope="" ma:versionID="ec5b3600597b2061c6a290fb5b9b8e3d">
  <xsd:schema xmlns:xsd="http://www.w3.org/2001/XMLSchema" xmlns:xs="http://www.w3.org/2001/XMLSchema" xmlns:p="http://schemas.microsoft.com/office/2006/metadata/properties" xmlns:ns2="ba616aa1-8870-443e-b2aa-0e4b68090a65" xmlns:ns3="ceeae0c4-f3ff-4153-af2f-582bafa5e89e" targetNamespace="http://schemas.microsoft.com/office/2006/metadata/properties" ma:root="true" ma:fieldsID="923646d7b318b344b1e493af7c69005f" ns2:_="" ns3:_="">
    <xsd:import namespace="ba616aa1-8870-443e-b2aa-0e4b68090a65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Bevoegdhe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16aa1-8870-443e-b2aa-0e4b68090a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voegdheid" ma:index="10" nillable="true" ma:displayName="Bevoegdheid" ma:format="Dropdown" ma:internalName="Bevoegdhei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ën &amp; Begroting"/>
                    <xsd:enumeration value="Wonen"/>
                    <xsd:enumeration value="Onroerend Erfgoed"/>
                    <xsd:enumeration value="Andere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voegdheid xmlns="ba616aa1-8870-443e-b2aa-0e4b68090a65"/>
  </documentManagement>
</p:properties>
</file>

<file path=customXml/itemProps1.xml><?xml version="1.0" encoding="utf-8"?>
<ds:datastoreItem xmlns:ds="http://schemas.openxmlformats.org/officeDocument/2006/customXml" ds:itemID="{EB22C3F0-7C0B-4742-8655-109146F563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616aa1-8870-443e-b2aa-0e4b68090a65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9984F6-9E9C-401D-85CA-F3579A6EC7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E030EC-5CDD-47B5-BA8A-1B121611566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ba616aa1-8870-443e-b2aa-0e4b68090a65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ceeae0c4-f3ff-4153-af2f-582bafa5e89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Luub Joost</dc:creator>
  <cp:keywords/>
  <dc:description/>
  <cp:lastModifiedBy>De Craen, Jan</cp:lastModifiedBy>
  <cp:revision/>
  <cp:lastPrinted>2020-03-10T09:08:07Z</cp:lastPrinted>
  <dcterms:created xsi:type="dcterms:W3CDTF">2020-03-04T08:30:21Z</dcterms:created>
  <dcterms:modified xsi:type="dcterms:W3CDTF">2020-03-16T11:02:16Z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0x010100F51CA5D6C8EFDF4A809BAD84FD11FA87</vt:lpwstr>
  </property>
  <property fmtid="{D5CDD505-2E9C-101B-9397-08002B2CF9AE}" pid="3" name="_dlc_DocIdItemGuid">
    <vt:lpwstr>b792580c-49ef-460b-8804-aa643af3c686</vt:lpwstr>
  </property>
</Properties>
</file>