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dkb-iw1.vo.proximuscloudsharepoint.be/018/PV_2018_2019/"/>
    </mc:Choice>
  </mc:AlternateContent>
  <xr:revisionPtr revIDLastSave="0" documentId="13_ncr:1_{96100951-2C69-4A46-8159-0BEC6D0C8EAE}" xr6:coauthVersionLast="36" xr6:coauthVersionMax="36" xr10:uidLastSave="{00000000-0000-0000-0000-000000000000}"/>
  <bookViews>
    <workbookView xWindow="0" yWindow="0" windowWidth="25200" windowHeight="11775" xr2:uid="{00000000-000D-0000-FFFF-FFFF00000000}"/>
  </bookViews>
  <sheets>
    <sheet name="Bourgeois" sheetId="12" r:id="rId1"/>
    <sheet name="Crevits" sheetId="10" r:id="rId2"/>
    <sheet name="Gatz" sheetId="1" r:id="rId3"/>
    <sheet name="Homans" sheetId="14" r:id="rId4"/>
    <sheet name="Weyts" sheetId="9" r:id="rId5"/>
    <sheet name="Vandeurzen" sheetId="13" r:id="rId6"/>
    <sheet name="Muyters" sheetId="6" r:id="rId7"/>
    <sheet name="Peeters" sheetId="11" r:id="rId8"/>
    <sheet name="Van den Heuvel" sheetId="8" r:id="rId9"/>
  </sheets>
  <definedNames>
    <definedName name="_xlnm.Print_Area" localSheetId="3">Homans!$A$1:$D$22</definedName>
    <definedName name="_xlnm.Print_Area" localSheetId="4">Weyts!$A$1:$D$56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4" l="1"/>
  <c r="C21" i="14" s="1"/>
  <c r="C46" i="9" l="1"/>
  <c r="C55" i="9" l="1"/>
  <c r="C45" i="8" l="1"/>
  <c r="C47" i="8" s="1"/>
  <c r="C73" i="6" l="1"/>
  <c r="C33" i="6"/>
  <c r="C28" i="6"/>
  <c r="C9" i="6"/>
  <c r="C10" i="14" l="1"/>
  <c r="C12" i="14" s="1"/>
  <c r="C16" i="1"/>
  <c r="C9" i="1" l="1"/>
  <c r="C45" i="12" l="1"/>
  <c r="C37" i="12" l="1"/>
  <c r="C121" i="8" l="1"/>
  <c r="C110" i="8"/>
  <c r="C105" i="8"/>
  <c r="C97" i="8"/>
  <c r="C87" i="8"/>
  <c r="C79" i="8"/>
  <c r="C54" i="8"/>
  <c r="C56" i="8" s="1"/>
  <c r="C42" i="6"/>
  <c r="C46" i="6" s="1"/>
  <c r="C15" i="13"/>
  <c r="C26" i="12"/>
  <c r="C21" i="9"/>
  <c r="C25" i="9" s="1"/>
  <c r="C35" i="8"/>
  <c r="C30" i="8"/>
  <c r="C18" i="8"/>
  <c r="C16" i="6"/>
  <c r="C20" i="6"/>
  <c r="C24" i="6"/>
  <c r="C35" i="6" l="1"/>
  <c r="C37" i="8"/>
  <c r="C9" i="13" l="1"/>
  <c r="C21" i="12" l="1"/>
  <c r="C16" i="12"/>
  <c r="C10" i="12"/>
  <c r="C75" i="8"/>
  <c r="C71" i="8"/>
  <c r="C65" i="8"/>
  <c r="C9" i="11"/>
  <c r="C11" i="11" s="1"/>
  <c r="C16" i="10"/>
  <c r="C9" i="10"/>
  <c r="C31" i="9"/>
  <c r="C48" i="9" s="1"/>
  <c r="C22" i="8"/>
  <c r="C24" i="8" s="1"/>
  <c r="C52" i="6"/>
  <c r="C58" i="6" s="1"/>
  <c r="C123" i="8" l="1"/>
  <c r="C28" i="12"/>
  <c r="C18" i="10"/>
</calcChain>
</file>

<file path=xl/sharedStrings.xml><?xml version="1.0" encoding="utf-8"?>
<sst xmlns="http://schemas.openxmlformats.org/spreadsheetml/2006/main" count="401" uniqueCount="193">
  <si>
    <t>De Standaard</t>
  </si>
  <si>
    <t>Agentschap Innoveren &amp; Ondernemen</t>
  </si>
  <si>
    <t>Het Nieuwsblad / De Gentenaar</t>
  </si>
  <si>
    <t>De Morgen</t>
  </si>
  <si>
    <t>Het Laatste Nieuws / De Nieuwe Gazet</t>
  </si>
  <si>
    <t>De Tijd</t>
  </si>
  <si>
    <t>Metro Nl</t>
  </si>
  <si>
    <t>MER</t>
  </si>
  <si>
    <t>OVAM</t>
  </si>
  <si>
    <t>Vlaamse Havendag</t>
  </si>
  <si>
    <t>Leerplicht</t>
  </si>
  <si>
    <t>VDAB</t>
  </si>
  <si>
    <t>totaal</t>
  </si>
  <si>
    <t>TOTAAL</t>
  </si>
  <si>
    <t>Corporate Campagne</t>
  </si>
  <si>
    <t>Studiekeuzegids (SID-in)</t>
  </si>
  <si>
    <t>onderwerp</t>
  </si>
  <si>
    <t>publicatie</t>
  </si>
  <si>
    <t>bedrag
(excl. BTW)</t>
  </si>
  <si>
    <t>Beleidsdomein Economie, Wetenschap en Innovatie (EWI)</t>
  </si>
  <si>
    <t>doelstellingen / evaluatie</t>
  </si>
  <si>
    <t>Beleidsdomein Werk en Sociale Economie (WSE)</t>
  </si>
  <si>
    <t>Beleidsdomein Mobiliteit en Openbare Werken (MOW)</t>
  </si>
  <si>
    <t>Beleidsdomein Welzijn, Volksgezondheid en Gezin (WVG)</t>
  </si>
  <si>
    <t>Vlaamse Milieumaatschappij</t>
  </si>
  <si>
    <t>Beleidsdomein Onderwijs en Vorming (OV)</t>
  </si>
  <si>
    <t>Departement MOW</t>
  </si>
  <si>
    <t>Departement OV</t>
  </si>
  <si>
    <t>Onroerend Erfgoed</t>
  </si>
  <si>
    <t>Departement WVG</t>
  </si>
  <si>
    <t>Bijlage 1</t>
  </si>
  <si>
    <t>Vlaams Energieagentschap</t>
  </si>
  <si>
    <t>Departement WSE</t>
  </si>
  <si>
    <t>De Zondag</t>
  </si>
  <si>
    <t>Het Belang van Limburg</t>
  </si>
  <si>
    <t>Gazet van Antwerpen</t>
  </si>
  <si>
    <t>Uitgaven in 2017 - Geert BOURGEOIS</t>
  </si>
  <si>
    <t>Uitgaven in 2017 - Hilde CREVITS</t>
  </si>
  <si>
    <t>Uitgaven in 2017 - Liesbeth HOMANS</t>
  </si>
  <si>
    <t>Uitgaven in 2017 - Ben WEYTS</t>
  </si>
  <si>
    <t>Uitgaven in 2017 - Jo VANDEURZEN</t>
  </si>
  <si>
    <t>Uitgaven in 2017 - Philippe MUYTERS</t>
  </si>
  <si>
    <t>Uitgaven in 2017 - Sven GATZ</t>
  </si>
  <si>
    <t>Deze Week ( ex De Streekkrant )</t>
  </si>
  <si>
    <t>Inspraakvergadering Brownfields Beveren-Leie</t>
  </si>
  <si>
    <t>Inspraakvergadering Brownfields Menen</t>
  </si>
  <si>
    <t>Inspraakvergadering Kluisbergen Herpelgem</t>
  </si>
  <si>
    <t>Inspraakvergadering Waasmunster Pontrave</t>
  </si>
  <si>
    <t>Beleidsdomein Omgeving, ex-LNE (Leefmilieu, Natuur en Energie)</t>
  </si>
  <si>
    <t>2017 Golfclub Witbos Herentals/Westerlo</t>
  </si>
  <si>
    <t>Aardgasvervoerleiding Brakel Haaltert</t>
  </si>
  <si>
    <t>Contactzone Noorderlaan Antwerpen</t>
  </si>
  <si>
    <t>Heraanleg autosnelwegcomplex E40 Drongen</t>
  </si>
  <si>
    <t>Petroleum-Zuid: Gevangenis en Campus Blue Gate</t>
  </si>
  <si>
    <t>Regionaal bedrijventerrein Oudenaarde</t>
  </si>
  <si>
    <t>Site Ruien Kluisbergen</t>
  </si>
  <si>
    <t xml:space="preserve">Slachthuissite Antwerpen </t>
  </si>
  <si>
    <t>Ter Beke Zuid- Oudebaan Antwerpen</t>
  </si>
  <si>
    <t>Vlaams Actieplan Pesticiden</t>
  </si>
  <si>
    <t>Vliegveld Overboelare Geraardsbergen</t>
  </si>
  <si>
    <t>Agentschap voor Natuur en Bos</t>
  </si>
  <si>
    <t>Natura 2000</t>
  </si>
  <si>
    <t>Openbaar onderzoek meest kwetsbare bossen</t>
  </si>
  <si>
    <t>Departement LNE (nu: Departement Omgeving)</t>
  </si>
  <si>
    <t>Opening Neerslagradartoren Houthalen-Helchteren</t>
  </si>
  <si>
    <t>Waterwegen en Zeekanaal (nu : De Vlaamse Waterweg)</t>
  </si>
  <si>
    <t>Vb-sluis Wielsbeke Waregem</t>
  </si>
  <si>
    <t>Branding De Vlaamse Waterweg</t>
  </si>
  <si>
    <t>Schuttevaer</t>
  </si>
  <si>
    <t>Beleidsdomein Omgeving, ex-RWO (Ruimtelijke Ordening, Woonbeleid en Onroerend Erfgoed)</t>
  </si>
  <si>
    <t>Dept. Ruimte Vlaanderen (nu: Departement Omgeving)</t>
  </si>
  <si>
    <t>Brabantnet - Sneltram A12</t>
  </si>
  <si>
    <t>Leiestreek Bouvelobos en Antwerpse Gordel Tappelbeek</t>
  </si>
  <si>
    <t>Breedband</t>
  </si>
  <si>
    <t>Bourgoyen-Ossemeersen Gent</t>
  </si>
  <si>
    <t>Inventaris bouwkundig erfgoed Limburg</t>
  </si>
  <si>
    <t>Oude Denderloop Dendermonde</t>
  </si>
  <si>
    <t>Sint-Arnolduspark Tiegemberg Anzegem</t>
  </si>
  <si>
    <t>Zorg en Gezondheid</t>
  </si>
  <si>
    <t>Partnerrelaties</t>
  </si>
  <si>
    <t>Assistentiewoningen</t>
  </si>
  <si>
    <t>Discriminatie op het Werk</t>
  </si>
  <si>
    <t>Diversiteit op het werk</t>
  </si>
  <si>
    <t>Mediaplanet</t>
  </si>
  <si>
    <t>MVOvlaanderen.be</t>
  </si>
  <si>
    <t xml:space="preserve">European Employers Day </t>
  </si>
  <si>
    <t>BENOveren</t>
  </si>
  <si>
    <t>Living.be Nl - Suppl HLN en De Morgen</t>
  </si>
  <si>
    <t>OO Zwem- en recreatievijvers</t>
  </si>
  <si>
    <t>Publiciteitsverordening</t>
  </si>
  <si>
    <t>Ruilverkaveling Rijkevorsel-Wortel</t>
  </si>
  <si>
    <t>Bedrijventerrein Booiebos Drongen</t>
  </si>
  <si>
    <t>Domein van Brustem Sint-Truiden</t>
  </si>
  <si>
    <t xml:space="preserve">Duinenzicht Westende, Vissershaven Zeebrugge  </t>
  </si>
  <si>
    <t>Golfterrein Bossenstein Ranst</t>
  </si>
  <si>
    <t>Insteekhaven Lummen en Moervaartvallei fase1</t>
  </si>
  <si>
    <t>Lokaal bedrijventerrein Kortenaken</t>
  </si>
  <si>
    <t>Nederaalbeek en Elerweerd</t>
  </si>
  <si>
    <t>Oproep Strategische Projecten</t>
  </si>
  <si>
    <t>Pelikaanstraat Antwerpen en Tybersite Menen</t>
  </si>
  <si>
    <t>Plan-MER bijkomende capaciteit aan windenergie in de haven van Antwerpen</t>
  </si>
  <si>
    <t xml:space="preserve">Regionaal bedrijventerrein Oudenaarde  </t>
  </si>
  <si>
    <t>Steenbakkerij Floren en Cie</t>
  </si>
  <si>
    <t>Spread the work</t>
  </si>
  <si>
    <t>Departement Buitenlandse Zaken</t>
  </si>
  <si>
    <t>Beleidsdomein internationaal Vlaanderen</t>
  </si>
  <si>
    <t>Flanders Today (jan.-sept. 2017)</t>
  </si>
  <si>
    <t>Corelio (nu MediaHuis)</t>
  </si>
  <si>
    <t>Flanders Today (okt.-dec. 2017)</t>
  </si>
  <si>
    <t xml:space="preserve">Doelstelling: Flanders Today wil als Engelstalige wekelijkse krant buitenlandse beleids- en opiniemakers in alle velden (politiek, cultureel, business, academisch, …) informeren over Vlaanderen en daarbij de brug slaan tussen de Vlaamse actualiteit en de activiteiten van de Vlaamse overheid.
De middelen worden hoofdzakelijk gebruikt voor de redactie van artikels, drukklaar maken, drukken, afleveren van de krant Flanders Today.
De artikels van Flanders Today worden eveneens aangeboden via diverse elektronische kanalen (website, nieuwsbrief, facebook) zodat een breed informatieplatform is ontstaan.  </t>
  </si>
  <si>
    <t>Dezelfde doelstelling maar een beperkte opdracht in afwachting van het toekennen van een nieuwe gunning (enkel digitaal).</t>
  </si>
  <si>
    <t>Flanders Investment &amp; Trade (FIT)</t>
  </si>
  <si>
    <t xml:space="preserve">Internationaal Ondernemen </t>
  </si>
  <si>
    <t>Leeuw van de Export</t>
  </si>
  <si>
    <t>openbaar onderzoek in het kader van de regelgeving</t>
  </si>
  <si>
    <t xml:space="preserve">Beleidsdomein Kanselarij en Bestuur </t>
  </si>
  <si>
    <t>Agentschap Binnenlands Bestuur - Coördinatie Brussel</t>
  </si>
  <si>
    <t>(a)</t>
  </si>
  <si>
    <t>Metro</t>
  </si>
  <si>
    <t>Muntpunt</t>
  </si>
  <si>
    <t>"Bruzine"</t>
  </si>
  <si>
    <t>Bekendmaking van de Brusselbrochure "Bruzine"
(oplage van 60.000 exemplaren, intussen bijna uitgeput)</t>
  </si>
  <si>
    <t>Vlaanderen Feest!
Brussel Danst</t>
  </si>
  <si>
    <t>De Persgroep</t>
  </si>
  <si>
    <t>Bruzz Magazine</t>
  </si>
  <si>
    <t>(a) 1 advertentie via ruilovereenkomst</t>
  </si>
  <si>
    <t>Promotie Feest van de Vlaamse Gemeenschap in Brussel
(opkomst: 10.000 bezoekers)</t>
  </si>
  <si>
    <t>Agentschap Overheidspersoneel</t>
  </si>
  <si>
    <t>Werken voor Vlaanderen</t>
  </si>
  <si>
    <t>Vacature/Guido</t>
  </si>
  <si>
    <t>Mark Magazine</t>
  </si>
  <si>
    <t>Doelstelling: de Vlaamse overheid promoten als werkgever.
Evaluatie: bezoekerscijfers van de website www.werkenvoorvlaanderen.be en inschrijvingen nieuwsbrief.</t>
  </si>
  <si>
    <t>Departement EWI</t>
  </si>
  <si>
    <t>O&amp;O Vlaanderen</t>
  </si>
  <si>
    <t>Fokus R&amp;D bij Knack (smartmedia)</t>
  </si>
  <si>
    <t>Bekendmaking inspraakvergadering - verplichte brede bekendmaking via 2 regionale edities van kranten</t>
  </si>
  <si>
    <t>banner in bijlage bij De Standaard 'life sciences'</t>
  </si>
  <si>
    <t>banner in themaspecial 'ondernemen' bij De Morgen</t>
  </si>
  <si>
    <t>Week van de Bedrijfsoverdracht</t>
  </si>
  <si>
    <t>Het Laatste Nieuws (vacature)</t>
  </si>
  <si>
    <t>Themagerichte bekendmaking dienstverlening VLAIO en visibiliteit aan de hand van storytelling</t>
  </si>
  <si>
    <t>De Morgen + De Tijd</t>
  </si>
  <si>
    <t>Jaarlijkse campagne 3de week van oktober om de week van de bedrijfsoverdracht aan te kondigen. Deze campagne werd enkele jaren geleden geëvalueerd en effect wordt jaarlijks gemonitored via Google Analytics en naargelang aantal deelnemers aan de week.
Deze opdracht werd via een openbare aanbesteding uitgeschreven. Hier geven we het netto budget van deze specifieke kanalen.
Evaluatie op basis van traffic naar de campagnesite (via Google Analytics) en aantal deelnemers aan deze week.</t>
  </si>
  <si>
    <t>Sport Vlaanderen</t>
  </si>
  <si>
    <t>Zomer Sportpromotietoer</t>
  </si>
  <si>
    <t>Roularta Media Group</t>
  </si>
  <si>
    <t>Promotie voor dit evenement</t>
  </si>
  <si>
    <t>Sport op het Werk 19/09/2017</t>
  </si>
  <si>
    <t>Sensibilisering sport op het werk</t>
  </si>
  <si>
    <t>Sportkampen </t>
  </si>
  <si>
    <t xml:space="preserve">De Zondag </t>
  </si>
  <si>
    <t>Promotie voor onze sportkampen</t>
  </si>
  <si>
    <t>Centra ( lokaal) - Liedekerke</t>
  </si>
  <si>
    <t>Vrijetijdskrant Liedekerke</t>
  </si>
  <si>
    <t>Opening schaatsseizoen</t>
  </si>
  <si>
    <t xml:space="preserve">Centra ( lokaal) - Woumen </t>
  </si>
  <si>
    <t>Weekkrant Veurne-Diksmuide</t>
  </si>
  <si>
    <t>Opendeurdag centrum</t>
  </si>
  <si>
    <t>Beleidsdomein Cultuur, Jeugd, Media en Sport (CJSM)</t>
  </si>
  <si>
    <t>Campagne in Metro Start</t>
  </si>
  <si>
    <t>Mooimakerscampagnes</t>
  </si>
  <si>
    <t>bijlage rond MVO - De Standaard</t>
  </si>
  <si>
    <t>De perceptie van extra controle verhogen door er over te communiceren ikv de handhavingsweek.</t>
  </si>
  <si>
    <t>Algemene voorstelling Mooimakers + oproep om zelf steentje bij te dragen</t>
  </si>
  <si>
    <t>Beleidsdomein Omgeving (OMG)</t>
  </si>
  <si>
    <t>Departement OMG</t>
  </si>
  <si>
    <t>Sterilisatie katten</t>
  </si>
  <si>
    <t>Sensibiliseren van katteneigenaars om hun dier te laten steriliseren / castreren.</t>
  </si>
  <si>
    <t>Uitgaven in 2017 - Bart TOMMELEIN (inmiddels opgevolgd door Lydia PEETERS)</t>
  </si>
  <si>
    <t>Uitgaven in 2017 - Joke SCHAUVLIEGE (inmiddels opgevolgd door Koen VAN DEN HEUVEL)</t>
  </si>
  <si>
    <t>Toerisme Vlaanderen</t>
  </si>
  <si>
    <t>Toegankelijk reizen in Vlaanderen</t>
  </si>
  <si>
    <t>Het Nieuwsblad (advertentie in
FOKUS OPTIMALE ZORG)</t>
  </si>
  <si>
    <t>Doelstelling: de toegankelijkheid van de toeristische keten wordt verder gescreend, gepromoot en gesensibiliseerd.
Oplage van 300.000 exemplaren en bereik van 1.024.000 lezers.
Evaluatie: de doelstelling om een ruim lezerspubliek te bereiken is gehaald, maar de doelstelling om ook extra bezoekers naar website te leiden, is niet gerealiseerd. Het aantal bezoekers op de website is in de periode van de advertentie niet sterk gestegen.
De evaluatie is dan ook dat dergelijke initiatieven niet meer zullen genomen worden.</t>
  </si>
  <si>
    <t>Doel:
- burger informeren en sensibiliseren
- draagvlak Vlaamse havens verbreden
- oproepen tot actie (bezoek de Vlaamse Havendag)</t>
  </si>
  <si>
    <t xml:space="preserve">Over de Ring </t>
  </si>
  <si>
    <t>Doel:
- inwoners van Antwerpen en Zwijndrecht informeren omtrent het ontwerpproces in de zes ringzones van Antwerpen
- inwoners van Antwerpen en Zwijndrecht activeren/aanmoedigen om naar de interactieve en mobiele tentoonstelling (ringdagen) te gaan
- informatie verspreiden over doelstelling en programma van de ringdagen
Evaluatie: Geen postmeting.</t>
  </si>
  <si>
    <t>Gazet van Antwerpen
(timing: augustus 2017 - mei 2018)
De mediadeal met Mediahuis omvat verschillende zenders: Gazet van Antwerpen, CittA, gva.be, gva.be/overdering, ATV, Wakker op Zondag en atv.be. Offline communicatieproducten (zoals bijvoorbeeld redactionele bijlage in de krant, tv-reportages, Wakker op Zondag op locatie, krantenadvertenties, …) zijn hier een onderdeel van.</t>
  </si>
  <si>
    <t>De Binnenvaartkrant</t>
  </si>
  <si>
    <t>De Scheepsvaartkrant</t>
  </si>
  <si>
    <t>Flows</t>
  </si>
  <si>
    <t>Knack</t>
  </si>
  <si>
    <t>Logistics Management Nl</t>
  </si>
  <si>
    <t>Ondernemerskrant</t>
  </si>
  <si>
    <t>Trends</t>
  </si>
  <si>
    <t>VBO Reflect</t>
  </si>
  <si>
    <t>Value Chain</t>
  </si>
  <si>
    <t>De beleidsdoelstellingen waren bekendmaking van de fusieorganisatie De Vlaamse Waterweg nv.
Buiten de lezerscijfers die algemeen beschikbaar zijn werden geen andere metingen gedaan.</t>
  </si>
  <si>
    <t>De regelgeving stelt dat Agodi elk schooljaar alle ouders moet herinneren aan de leerplicht via advertenties in de geschreven pers. Vanaf het schooljaar 2018-2019 is deze  verplichting tot attendering via advertenties in de geschreven pers afgeschaft.</t>
  </si>
  <si>
    <t>Ouders en andere belangstellenden attenderen op de mogelijkheid om de SID-in's te bezoeken. Deze attendering heeft effect: ouders en andere belangstellenden  bezoeken massaal de SID-in's op zaterdag.</t>
  </si>
  <si>
    <t>Bekendmaking MVO Vlaanderen</t>
  </si>
  <si>
    <t>Mediaplanet De Standaard Duuzame Economie</t>
  </si>
  <si>
    <t xml:space="preserve">Smart Media Agency -
Themabijlage Milieutechniek
De Standaard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</si>
</sst>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0"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sz val="11"/>
      <name val="Calibri"/>
      <family val="2"/>
      <scheme val="minor"/>
    </font>
    <font>
      <b/>
      <sz val="14"/>
      <color theme="1"/>
      <name val="Calibri"/>
      <family val="2"/>
      <scheme val="minor"/>
    </font>
    <font>
      <b/>
      <i/>
      <sz val="11"/>
      <color rgb="FFFF0000"/>
      <name val="Calibri"/>
      <family val="2"/>
      <scheme val="minor"/>
    </font>
    <font>
      <sz val="12"/>
      <color theme="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s>
  <cellStyleXfs count="1">
    <xf numFmtId="0" fontId="0" fillId="0" borderId="0"/>
  </cellStyleXfs>
  <cellXfs count="106">
    <xf numFmtId="0" fontId="0" fillId="0" borderId="0" xfId="0"/>
    <xf numFmtId="0" fontId="0" fillId="0" borderId="0" xfId="0" applyAlignment="1">
      <alignment vertical="top"/>
    </xf>
    <xf numFmtId="0" fontId="0" fillId="0" borderId="0" xfId="0" applyBorder="1" applyAlignment="1">
      <alignment vertical="top"/>
    </xf>
    <xf numFmtId="0" fontId="0" fillId="0" borderId="7" xfId="0" applyBorder="1" applyAlignment="1">
      <alignment vertical="top"/>
    </xf>
    <xf numFmtId="0" fontId="1" fillId="0" borderId="0" xfId="0" applyFont="1" applyBorder="1" applyAlignment="1">
      <alignment vertical="top"/>
    </xf>
    <xf numFmtId="0" fontId="0" fillId="0" borderId="0" xfId="0" applyAlignment="1">
      <alignment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7" xfId="0" applyNumberFormat="1" applyFont="1" applyBorder="1" applyAlignment="1">
      <alignment vertical="top"/>
    </xf>
    <xf numFmtId="0" fontId="1" fillId="0" borderId="14" xfId="0" applyFont="1" applyBorder="1" applyAlignment="1">
      <alignment horizontal="center" vertical="center"/>
    </xf>
    <xf numFmtId="164" fontId="0" fillId="0" borderId="0" xfId="0" applyNumberFormat="1" applyBorder="1" applyAlignment="1">
      <alignment vertical="top"/>
    </xf>
    <xf numFmtId="0" fontId="0" fillId="0" borderId="0" xfId="0" applyAlignment="1">
      <alignment vertical="top"/>
    </xf>
    <xf numFmtId="0" fontId="0" fillId="0" borderId="0" xfId="0" applyBorder="1" applyAlignment="1">
      <alignment vertical="top"/>
    </xf>
    <xf numFmtId="164" fontId="1" fillId="0" borderId="0" xfId="0" applyNumberFormat="1" applyFont="1" applyBorder="1" applyAlignment="1">
      <alignment vertical="top"/>
    </xf>
    <xf numFmtId="0" fontId="0" fillId="0" borderId="0" xfId="0" applyAlignment="1">
      <alignment vertical="center"/>
    </xf>
    <xf numFmtId="0" fontId="0" fillId="0" borderId="0" xfId="0" applyAlignment="1">
      <alignment wrapText="1"/>
    </xf>
    <xf numFmtId="0" fontId="1" fillId="0" borderId="0" xfId="0" applyFont="1" applyAlignment="1">
      <alignment vertical="top"/>
    </xf>
    <xf numFmtId="0" fontId="0" fillId="0" borderId="0" xfId="0" applyFill="1" applyBorder="1" applyAlignment="1">
      <alignment vertical="top"/>
    </xf>
    <xf numFmtId="0" fontId="0" fillId="0" borderId="7" xfId="0" applyFill="1" applyBorder="1" applyAlignment="1">
      <alignment vertical="top"/>
    </xf>
    <xf numFmtId="164" fontId="1" fillId="0" borderId="7" xfId="0" applyNumberFormat="1" applyFont="1" applyFill="1" applyBorder="1" applyAlignment="1">
      <alignment vertical="top"/>
    </xf>
    <xf numFmtId="0" fontId="0" fillId="0" borderId="0" xfId="0" applyFill="1" applyAlignment="1">
      <alignment vertical="top"/>
    </xf>
    <xf numFmtId="0" fontId="0" fillId="0" borderId="0" xfId="0" applyFill="1" applyBorder="1" applyAlignment="1">
      <alignment horizontal="left" vertical="top" indent="1"/>
    </xf>
    <xf numFmtId="0" fontId="0" fillId="0" borderId="0" xfId="0" applyFill="1" applyAlignment="1">
      <alignment vertical="center"/>
    </xf>
    <xf numFmtId="0" fontId="9" fillId="0" borderId="0" xfId="0" applyFont="1" applyAlignment="1">
      <alignment vertical="top"/>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left" vertical="top" wrapText="1" indent="1"/>
    </xf>
    <xf numFmtId="0" fontId="0" fillId="0" borderId="0" xfId="0" applyFont="1" applyFill="1" applyBorder="1" applyAlignment="1">
      <alignment horizontal="left" vertical="top"/>
    </xf>
    <xf numFmtId="164" fontId="0" fillId="0" borderId="0" xfId="0" applyNumberFormat="1" applyFont="1" applyFill="1" applyBorder="1" applyAlignment="1">
      <alignment vertical="top"/>
    </xf>
    <xf numFmtId="0" fontId="1" fillId="0" borderId="4" xfId="0" applyFont="1" applyFill="1" applyBorder="1" applyAlignment="1">
      <alignment horizontal="left" vertical="top" indent="1"/>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164" fontId="1" fillId="0" borderId="0" xfId="0" applyNumberFormat="1" applyFont="1" applyFill="1" applyBorder="1" applyAlignment="1">
      <alignment vertical="top"/>
    </xf>
    <xf numFmtId="0" fontId="0" fillId="0" borderId="5" xfId="0" applyFill="1" applyBorder="1" applyAlignment="1">
      <alignment vertical="top" wrapText="1"/>
    </xf>
    <xf numFmtId="0" fontId="0" fillId="0" borderId="5" xfId="0" applyFill="1" applyBorder="1" applyAlignment="1">
      <alignment vertical="top"/>
    </xf>
    <xf numFmtId="0" fontId="0" fillId="0" borderId="4" xfId="0" applyFill="1" applyBorder="1" applyAlignment="1">
      <alignment horizontal="left" vertical="top" indent="1"/>
    </xf>
    <xf numFmtId="0" fontId="0" fillId="0" borderId="6" xfId="0" applyFill="1" applyBorder="1" applyAlignment="1">
      <alignment vertical="top"/>
    </xf>
    <xf numFmtId="0" fontId="0" fillId="0" borderId="8" xfId="0" applyFill="1" applyBorder="1" applyAlignment="1">
      <alignment vertical="top"/>
    </xf>
    <xf numFmtId="0" fontId="0" fillId="0" borderId="4" xfId="0" applyFill="1" applyBorder="1" applyAlignment="1">
      <alignment vertical="top"/>
    </xf>
    <xf numFmtId="0" fontId="1" fillId="0" borderId="4" xfId="0" applyFont="1" applyFill="1" applyBorder="1" applyAlignment="1">
      <alignment vertical="top"/>
    </xf>
    <xf numFmtId="0" fontId="0" fillId="0" borderId="13" xfId="0" applyFill="1" applyBorder="1" applyAlignment="1">
      <alignment vertical="top" wrapText="1"/>
    </xf>
    <xf numFmtId="0" fontId="0" fillId="0" borderId="5" xfId="0" applyFill="1" applyBorder="1" applyAlignment="1">
      <alignment horizontal="center" vertical="top" wrapText="1"/>
    </xf>
    <xf numFmtId="0" fontId="0" fillId="0" borderId="5" xfId="0" applyFill="1" applyBorder="1" applyAlignment="1">
      <alignment horizontal="left" vertical="top" wrapText="1" indent="1"/>
    </xf>
    <xf numFmtId="0" fontId="0" fillId="0" borderId="0" xfId="0" applyFont="1" applyFill="1" applyBorder="1" applyAlignment="1">
      <alignment horizontal="left" vertical="top" wrapText="1"/>
    </xf>
    <xf numFmtId="0" fontId="0" fillId="0" borderId="13" xfId="0" applyFill="1" applyBorder="1" applyAlignment="1">
      <alignment horizontal="left" vertical="top" wrapText="1" indent="1"/>
    </xf>
    <xf numFmtId="0" fontId="6" fillId="0" borderId="0" xfId="0" applyFont="1" applyFill="1" applyBorder="1" applyAlignment="1">
      <alignment vertical="top"/>
    </xf>
    <xf numFmtId="0" fontId="0" fillId="0" borderId="5" xfId="0" applyFill="1" applyBorder="1" applyAlignment="1">
      <alignment wrapText="1"/>
    </xf>
    <xf numFmtId="0" fontId="6" fillId="0" borderId="7" xfId="0" applyFont="1" applyFill="1" applyBorder="1" applyAlignment="1">
      <alignment vertical="top"/>
    </xf>
    <xf numFmtId="0" fontId="0" fillId="0" borderId="8" xfId="0" applyFill="1" applyBorder="1" applyAlignment="1">
      <alignment wrapText="1"/>
    </xf>
    <xf numFmtId="0" fontId="1" fillId="0" borderId="4" xfId="0" applyFont="1" applyFill="1" applyBorder="1" applyAlignment="1">
      <alignment vertical="top" wrapText="1"/>
    </xf>
    <xf numFmtId="1" fontId="0" fillId="0" borderId="5" xfId="0" applyNumberFormat="1" applyFill="1" applyBorder="1" applyAlignment="1">
      <alignment horizontal="left" wrapText="1" indent="1"/>
    </xf>
    <xf numFmtId="0" fontId="0" fillId="0" borderId="4" xfId="0" applyFill="1" applyBorder="1"/>
    <xf numFmtId="164" fontId="0" fillId="0" borderId="0" xfId="0" applyNumberFormat="1" applyFont="1" applyFill="1" applyBorder="1" applyAlignment="1">
      <alignment horizontal="right" vertical="top"/>
    </xf>
    <xf numFmtId="0" fontId="0" fillId="0" borderId="0" xfId="0" applyFont="1" applyFill="1" applyBorder="1"/>
    <xf numFmtId="3" fontId="1" fillId="0" borderId="0" xfId="0" applyNumberFormat="1" applyFont="1" applyFill="1" applyBorder="1" applyAlignment="1">
      <alignment horizontal="right"/>
    </xf>
    <xf numFmtId="0" fontId="0" fillId="0" borderId="5" xfId="0" applyFill="1" applyBorder="1" applyAlignment="1">
      <alignment horizontal="left" indent="1"/>
    </xf>
    <xf numFmtId="0" fontId="0" fillId="0" borderId="8" xfId="0" applyFill="1" applyBorder="1" applyAlignment="1">
      <alignment horizontal="left" vertical="top" indent="1"/>
    </xf>
    <xf numFmtId="0" fontId="0" fillId="0" borderId="12" xfId="0" applyFill="1" applyBorder="1" applyAlignment="1">
      <alignment vertical="top"/>
    </xf>
    <xf numFmtId="164" fontId="1" fillId="0" borderId="12" xfId="0" applyNumberFormat="1" applyFont="1" applyFill="1" applyBorder="1" applyAlignment="1">
      <alignment vertical="top"/>
    </xf>
    <xf numFmtId="0" fontId="6" fillId="0" borderId="13" xfId="0" applyFont="1" applyFill="1" applyBorder="1" applyAlignment="1">
      <alignment horizontal="left" vertical="top" wrapText="1" indent="1"/>
    </xf>
    <xf numFmtId="0" fontId="6" fillId="0" borderId="5" xfId="0" applyFont="1" applyFill="1" applyBorder="1" applyAlignment="1">
      <alignment vertical="top"/>
    </xf>
    <xf numFmtId="0" fontId="0" fillId="0" borderId="0" xfId="0" applyFill="1" applyBorder="1" applyAlignment="1">
      <alignment vertical="top" wrapText="1"/>
    </xf>
    <xf numFmtId="0" fontId="1" fillId="0" borderId="11" xfId="0" applyFont="1" applyFill="1" applyBorder="1" applyAlignment="1">
      <alignment horizontal="left" vertical="top" wrapText="1" indent="1"/>
    </xf>
    <xf numFmtId="0" fontId="0" fillId="0" borderId="12" xfId="0" applyFont="1" applyFill="1" applyBorder="1" applyAlignment="1">
      <alignment horizontal="left" vertical="top"/>
    </xf>
    <xf numFmtId="164" fontId="0" fillId="0" borderId="12" xfId="0" applyNumberFormat="1" applyFont="1" applyFill="1" applyBorder="1" applyAlignment="1">
      <alignment vertical="top"/>
    </xf>
    <xf numFmtId="0" fontId="0" fillId="0" borderId="4" xfId="0" applyFill="1" applyBorder="1" applyAlignment="1">
      <alignment horizontal="left" vertical="top" wrapText="1" indent="1"/>
    </xf>
    <xf numFmtId="0" fontId="6" fillId="0" borderId="5" xfId="0" applyFont="1" applyFill="1" applyBorder="1" applyAlignment="1">
      <alignment vertical="top" wrapText="1"/>
    </xf>
    <xf numFmtId="0" fontId="0" fillId="0" borderId="4" xfId="0" applyFill="1" applyBorder="1" applyAlignment="1">
      <alignment horizontal="left" vertical="top" indent="2"/>
    </xf>
    <xf numFmtId="0" fontId="6" fillId="0" borderId="5" xfId="0" applyFont="1" applyFill="1" applyBorder="1" applyAlignment="1">
      <alignment horizontal="left" vertical="top" wrapText="1" indent="1"/>
    </xf>
    <xf numFmtId="0" fontId="0" fillId="0" borderId="16" xfId="0" applyFont="1" applyFill="1" applyBorder="1" applyAlignment="1">
      <alignment horizontal="left" vertical="top"/>
    </xf>
    <xf numFmtId="164" fontId="1" fillId="0" borderId="16" xfId="0" applyNumberFormat="1" applyFont="1" applyFill="1" applyBorder="1" applyAlignment="1">
      <alignment vertical="top"/>
    </xf>
    <xf numFmtId="0" fontId="0" fillId="0" borderId="5" xfId="0" quotePrefix="1" applyFill="1" applyBorder="1" applyAlignment="1">
      <alignment horizontal="left" vertical="top" wrapText="1" indent="1"/>
    </xf>
    <xf numFmtId="0" fontId="1" fillId="0" borderId="6" xfId="0" applyFont="1" applyFill="1" applyBorder="1" applyAlignment="1">
      <alignment horizontal="left" vertical="top" indent="1"/>
    </xf>
    <xf numFmtId="0" fontId="0" fillId="0" borderId="12" xfId="0" applyFont="1" applyFill="1" applyBorder="1" applyAlignment="1">
      <alignment vertical="top"/>
    </xf>
    <xf numFmtId="0" fontId="6" fillId="0" borderId="13" xfId="0" applyFont="1" applyFill="1" applyBorder="1" applyAlignment="1">
      <alignment vertical="top" wrapText="1"/>
    </xf>
    <xf numFmtId="0" fontId="0" fillId="0" borderId="4" xfId="0" applyFont="1" applyFill="1" applyBorder="1" applyAlignment="1">
      <alignment horizontal="left" vertical="top" indent="1"/>
    </xf>
    <xf numFmtId="0" fontId="2" fillId="0" borderId="6" xfId="0" applyFont="1" applyFill="1" applyBorder="1" applyAlignment="1">
      <alignment horizontal="left" vertical="top" indent="1"/>
    </xf>
    <xf numFmtId="0" fontId="0" fillId="0" borderId="9" xfId="0" applyFill="1" applyBorder="1" applyAlignment="1">
      <alignment vertical="top" wrapText="1"/>
    </xf>
    <xf numFmtId="0" fontId="0" fillId="0" borderId="4" xfId="0" applyBorder="1" applyAlignment="1">
      <alignment vertical="top"/>
    </xf>
    <xf numFmtId="0" fontId="1" fillId="0" borderId="4" xfId="0" applyFont="1" applyFill="1" applyBorder="1" applyAlignment="1">
      <alignment horizontal="left" vertical="top" wrapText="1" indent="1"/>
    </xf>
    <xf numFmtId="0" fontId="0" fillId="0" borderId="5" xfId="0" applyFill="1" applyBorder="1" applyAlignment="1">
      <alignment horizontal="left" vertical="top" wrapText="1" indent="1"/>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1" fillId="0" borderId="4" xfId="0" applyFont="1" applyFill="1" applyBorder="1" applyAlignment="1">
      <alignment horizontal="left" vertical="top" wrapText="1" indent="1"/>
    </xf>
    <xf numFmtId="0" fontId="5" fillId="0" borderId="7" xfId="0" applyFont="1" applyBorder="1" applyAlignment="1">
      <alignment horizontal="righ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3" xfId="0" applyFill="1" applyBorder="1" applyAlignment="1">
      <alignment horizontal="center" vertical="top" wrapText="1"/>
    </xf>
    <xf numFmtId="0" fontId="0" fillId="0" borderId="5" xfId="0" applyFill="1" applyBorder="1" applyAlignment="1">
      <alignment horizontal="center" vertical="top" wrapText="1"/>
    </xf>
    <xf numFmtId="0" fontId="0" fillId="0" borderId="5" xfId="0" applyFont="1" applyFill="1" applyBorder="1" applyAlignment="1">
      <alignment horizontal="center" vertical="top" wrapText="1"/>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7" xfId="0" applyBorder="1" applyAlignment="1">
      <alignment horizontal="center" vertical="top"/>
    </xf>
    <xf numFmtId="1" fontId="0" fillId="0" borderId="13" xfId="0" applyNumberFormat="1" applyFill="1" applyBorder="1" applyAlignment="1">
      <alignment horizontal="left" vertical="top" wrapText="1" indent="1"/>
    </xf>
    <xf numFmtId="1" fontId="0" fillId="0" borderId="5" xfId="0" applyNumberFormat="1" applyFill="1" applyBorder="1" applyAlignment="1">
      <alignment horizontal="left" vertical="top" wrapText="1" inden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Fill="1" applyBorder="1" applyAlignment="1">
      <alignment horizontal="left" vertical="top" wrapText="1" indent="1"/>
    </xf>
    <xf numFmtId="0" fontId="6" fillId="0" borderId="5" xfId="0" applyFont="1" applyFill="1" applyBorder="1" applyAlignment="1">
      <alignment horizontal="left" vertical="top" wrapText="1"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tabSelected="1" topLeftCell="A2"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4" s="11" customFormat="1" ht="20.100000000000001" customHeight="1" thickBot="1" x14ac:dyDescent="0.3">
      <c r="A1" s="89" t="s">
        <v>30</v>
      </c>
      <c r="B1" s="89"/>
      <c r="C1" s="89"/>
      <c r="D1" s="89"/>
    </row>
    <row r="2" spans="1:4" s="5" customFormat="1" ht="30" customHeight="1" thickBot="1" x14ac:dyDescent="0.3">
      <c r="A2" s="90" t="s">
        <v>36</v>
      </c>
      <c r="B2" s="91"/>
      <c r="C2" s="91"/>
      <c r="D2" s="92"/>
    </row>
    <row r="3" spans="1:4" s="5" customFormat="1" ht="30" customHeight="1" thickBot="1" x14ac:dyDescent="0.3">
      <c r="A3" s="24" t="s">
        <v>16</v>
      </c>
      <c r="B3" s="25" t="s">
        <v>17</v>
      </c>
      <c r="C3" s="25" t="s">
        <v>18</v>
      </c>
      <c r="D3" s="26" t="s">
        <v>20</v>
      </c>
    </row>
    <row r="4" spans="1:4" s="11" customFormat="1" ht="15" customHeight="1" thickBot="1" x14ac:dyDescent="0.3">
      <c r="A4" s="18"/>
      <c r="B4" s="18"/>
      <c r="C4" s="19"/>
      <c r="D4" s="18"/>
    </row>
    <row r="5" spans="1:4" s="5" customFormat="1" ht="20.100000000000001" customHeight="1" thickBot="1" x14ac:dyDescent="0.3">
      <c r="A5" s="82" t="s">
        <v>69</v>
      </c>
      <c r="B5" s="83"/>
      <c r="C5" s="83"/>
      <c r="D5" s="84"/>
    </row>
    <row r="6" spans="1:4" s="5" customFormat="1" ht="20.100000000000001" customHeight="1" thickBot="1" x14ac:dyDescent="0.3">
      <c r="A6" s="85" t="s">
        <v>28</v>
      </c>
      <c r="B6" s="86"/>
      <c r="C6" s="86"/>
      <c r="D6" s="87"/>
    </row>
    <row r="7" spans="1:4" ht="15" customHeight="1" x14ac:dyDescent="0.25">
      <c r="A7" s="30" t="s">
        <v>74</v>
      </c>
      <c r="B7" s="28" t="s">
        <v>0</v>
      </c>
      <c r="C7" s="29">
        <v>4787.9699999999993</v>
      </c>
      <c r="D7" s="93" t="s">
        <v>114</v>
      </c>
    </row>
    <row r="8" spans="1:4" ht="15" customHeight="1" x14ac:dyDescent="0.25">
      <c r="A8" s="30"/>
      <c r="B8" s="28" t="s">
        <v>4</v>
      </c>
      <c r="C8" s="29">
        <v>5397.81</v>
      </c>
      <c r="D8" s="94"/>
    </row>
    <row r="9" spans="1:4" ht="15" customHeight="1" x14ac:dyDescent="0.25">
      <c r="A9" s="39"/>
      <c r="B9" s="31" t="s">
        <v>6</v>
      </c>
      <c r="C9" s="32">
        <v>2115.7400000000002</v>
      </c>
      <c r="D9" s="94"/>
    </row>
    <row r="10" spans="1:4" ht="15" customHeight="1" x14ac:dyDescent="0.25">
      <c r="A10" s="39"/>
      <c r="B10" s="28" t="s">
        <v>12</v>
      </c>
      <c r="C10" s="33">
        <f>SUM(C7:C9)</f>
        <v>12301.519999999999</v>
      </c>
      <c r="D10" s="94"/>
    </row>
    <row r="11" spans="1:4" ht="15" customHeight="1" x14ac:dyDescent="0.25">
      <c r="A11" s="40"/>
      <c r="B11" s="17"/>
      <c r="C11" s="33"/>
      <c r="D11" s="35"/>
    </row>
    <row r="12" spans="1:4" ht="15" customHeight="1" x14ac:dyDescent="0.25">
      <c r="A12" s="88" t="s">
        <v>75</v>
      </c>
      <c r="B12" s="28" t="s">
        <v>0</v>
      </c>
      <c r="C12" s="29">
        <v>4787.9699999999993</v>
      </c>
      <c r="D12" s="95" t="s">
        <v>114</v>
      </c>
    </row>
    <row r="13" spans="1:4" s="11" customFormat="1" ht="15" customHeight="1" x14ac:dyDescent="0.25">
      <c r="A13" s="88"/>
      <c r="B13" s="28" t="s">
        <v>34</v>
      </c>
      <c r="C13" s="29">
        <v>3609.8799999999997</v>
      </c>
      <c r="D13" s="95"/>
    </row>
    <row r="14" spans="1:4" s="11" customFormat="1" ht="15" customHeight="1" x14ac:dyDescent="0.25">
      <c r="A14" s="27"/>
      <c r="B14" s="28" t="s">
        <v>4</v>
      </c>
      <c r="C14" s="29">
        <v>5397.81</v>
      </c>
      <c r="D14" s="95"/>
    </row>
    <row r="15" spans="1:4" ht="15" customHeight="1" x14ac:dyDescent="0.25">
      <c r="A15" s="50"/>
      <c r="B15" s="31" t="s">
        <v>6</v>
      </c>
      <c r="C15" s="32">
        <v>2115.7400000000002</v>
      </c>
      <c r="D15" s="95"/>
    </row>
    <row r="16" spans="1:4" s="11" customFormat="1" ht="15" customHeight="1" x14ac:dyDescent="0.25">
      <c r="A16" s="39"/>
      <c r="B16" s="28" t="s">
        <v>12</v>
      </c>
      <c r="C16" s="33">
        <f>SUM(C12:C15)</f>
        <v>15911.4</v>
      </c>
      <c r="D16" s="95"/>
    </row>
    <row r="17" spans="1:4" ht="15" customHeight="1" x14ac:dyDescent="0.25">
      <c r="A17" s="40"/>
      <c r="B17" s="17"/>
      <c r="C17" s="33"/>
      <c r="D17" s="35"/>
    </row>
    <row r="18" spans="1:4" ht="15" customHeight="1" x14ac:dyDescent="0.25">
      <c r="A18" s="30" t="s">
        <v>76</v>
      </c>
      <c r="B18" s="28" t="s">
        <v>0</v>
      </c>
      <c r="C18" s="29">
        <v>4787.9699999999993</v>
      </c>
      <c r="D18" s="95" t="s">
        <v>114</v>
      </c>
    </row>
    <row r="19" spans="1:4" ht="15" customHeight="1" x14ac:dyDescent="0.25">
      <c r="A19" s="30"/>
      <c r="B19" s="28" t="s">
        <v>4</v>
      </c>
      <c r="C19" s="29">
        <v>5397.81</v>
      </c>
      <c r="D19" s="95"/>
    </row>
    <row r="20" spans="1:4" ht="15" customHeight="1" x14ac:dyDescent="0.25">
      <c r="A20" s="39"/>
      <c r="B20" s="31" t="s">
        <v>6</v>
      </c>
      <c r="C20" s="32">
        <v>2115.7400000000002</v>
      </c>
      <c r="D20" s="95"/>
    </row>
    <row r="21" spans="1:4" ht="15" customHeight="1" x14ac:dyDescent="0.25">
      <c r="A21" s="39"/>
      <c r="B21" s="28" t="s">
        <v>12</v>
      </c>
      <c r="C21" s="33">
        <f>SUM(C18:C20)</f>
        <v>12301.519999999999</v>
      </c>
      <c r="D21" s="95"/>
    </row>
    <row r="22" spans="1:4" s="11" customFormat="1" ht="15" customHeight="1" x14ac:dyDescent="0.25">
      <c r="A22" s="40"/>
      <c r="B22" s="17"/>
      <c r="C22" s="33"/>
      <c r="D22" s="35"/>
    </row>
    <row r="23" spans="1:4" s="11" customFormat="1" ht="15" customHeight="1" x14ac:dyDescent="0.25">
      <c r="A23" s="88" t="s">
        <v>77</v>
      </c>
      <c r="B23" s="28" t="s">
        <v>0</v>
      </c>
      <c r="C23" s="29">
        <v>4762.63</v>
      </c>
      <c r="D23" s="95" t="s">
        <v>114</v>
      </c>
    </row>
    <row r="24" spans="1:4" s="11" customFormat="1" ht="15" customHeight="1" x14ac:dyDescent="0.25">
      <c r="A24" s="88"/>
      <c r="B24" s="28" t="s">
        <v>4</v>
      </c>
      <c r="C24" s="29">
        <v>5369.25</v>
      </c>
      <c r="D24" s="95"/>
    </row>
    <row r="25" spans="1:4" s="11" customFormat="1" ht="15" customHeight="1" x14ac:dyDescent="0.25">
      <c r="A25" s="39"/>
      <c r="B25" s="31" t="s">
        <v>6</v>
      </c>
      <c r="C25" s="32">
        <v>2104.5499999999997</v>
      </c>
      <c r="D25" s="95"/>
    </row>
    <row r="26" spans="1:4" s="11" customFormat="1" ht="15" customHeight="1" x14ac:dyDescent="0.25">
      <c r="A26" s="39"/>
      <c r="B26" s="28" t="s">
        <v>12</v>
      </c>
      <c r="C26" s="33">
        <f>SUM(C23:C25)</f>
        <v>12236.43</v>
      </c>
      <c r="D26" s="95"/>
    </row>
    <row r="27" spans="1:4" ht="15" customHeight="1" x14ac:dyDescent="0.25">
      <c r="A27" s="40"/>
      <c r="B27" s="17"/>
      <c r="C27" s="33"/>
      <c r="D27" s="35"/>
    </row>
    <row r="28" spans="1:4" ht="15" customHeight="1" x14ac:dyDescent="0.25">
      <c r="A28" s="30" t="s">
        <v>13</v>
      </c>
      <c r="B28" s="17"/>
      <c r="C28" s="33">
        <f>C10+C16+C21+C26</f>
        <v>52750.869999999995</v>
      </c>
      <c r="D28" s="35"/>
    </row>
    <row r="29" spans="1:4" ht="15" customHeight="1" thickBot="1" x14ac:dyDescent="0.3">
      <c r="A29" s="37"/>
      <c r="B29" s="18"/>
      <c r="C29" s="19"/>
      <c r="D29" s="38"/>
    </row>
    <row r="30" spans="1:4" ht="15" customHeight="1" thickBot="1" x14ac:dyDescent="0.3">
      <c r="A30" s="17"/>
      <c r="B30" s="20"/>
      <c r="C30" s="17"/>
      <c r="D30" s="20"/>
    </row>
    <row r="31" spans="1:4" s="14" customFormat="1" ht="20.100000000000001" customHeight="1" thickBot="1" x14ac:dyDescent="0.3">
      <c r="A31" s="82" t="s">
        <v>105</v>
      </c>
      <c r="B31" s="83"/>
      <c r="C31" s="83"/>
      <c r="D31" s="84"/>
    </row>
    <row r="32" spans="1:4" s="14" customFormat="1" ht="20.100000000000001" customHeight="1" thickBot="1" x14ac:dyDescent="0.3">
      <c r="A32" s="85" t="s">
        <v>104</v>
      </c>
      <c r="B32" s="86"/>
      <c r="C32" s="86"/>
      <c r="D32" s="87"/>
    </row>
    <row r="33" spans="1:4" s="11" customFormat="1" ht="210" x14ac:dyDescent="0.25">
      <c r="A33" s="30" t="s">
        <v>106</v>
      </c>
      <c r="B33" s="28" t="s">
        <v>107</v>
      </c>
      <c r="C33" s="29">
        <v>695185.13</v>
      </c>
      <c r="D33" s="41" t="s">
        <v>109</v>
      </c>
    </row>
    <row r="34" spans="1:4" s="11" customFormat="1" ht="15" customHeight="1" x14ac:dyDescent="0.25">
      <c r="A34" s="30"/>
      <c r="B34" s="28"/>
      <c r="C34" s="29"/>
      <c r="D34" s="34"/>
    </row>
    <row r="35" spans="1:4" s="11" customFormat="1" ht="50.25" customHeight="1" x14ac:dyDescent="0.25">
      <c r="A35" s="30" t="s">
        <v>108</v>
      </c>
      <c r="B35" s="28" t="s">
        <v>107</v>
      </c>
      <c r="C35" s="29">
        <v>30203.79</v>
      </c>
      <c r="D35" s="34" t="s">
        <v>110</v>
      </c>
    </row>
    <row r="36" spans="1:4" s="11" customFormat="1" ht="15" customHeight="1" x14ac:dyDescent="0.25">
      <c r="A36" s="40"/>
      <c r="B36" s="17"/>
      <c r="C36" s="33"/>
      <c r="D36" s="35"/>
    </row>
    <row r="37" spans="1:4" s="11" customFormat="1" ht="15" customHeight="1" x14ac:dyDescent="0.25">
      <c r="A37" s="30" t="s">
        <v>13</v>
      </c>
      <c r="B37" s="17"/>
      <c r="C37" s="33">
        <f>C33+C35</f>
        <v>725388.92</v>
      </c>
      <c r="D37" s="35"/>
    </row>
    <row r="38" spans="1:4" s="11" customFormat="1" ht="15" customHeight="1" thickBot="1" x14ac:dyDescent="0.3">
      <c r="A38" s="37"/>
      <c r="B38" s="18"/>
      <c r="C38" s="19"/>
      <c r="D38" s="38"/>
    </row>
    <row r="39" spans="1:4" ht="15.75" thickBot="1" x14ac:dyDescent="0.3">
      <c r="A39" s="17"/>
      <c r="B39" s="20"/>
      <c r="C39" s="17"/>
      <c r="D39" s="20"/>
    </row>
    <row r="40" spans="1:4" s="14" customFormat="1" ht="20.100000000000001" customHeight="1" thickBot="1" x14ac:dyDescent="0.3">
      <c r="A40" s="85" t="s">
        <v>111</v>
      </c>
      <c r="B40" s="86"/>
      <c r="C40" s="86"/>
      <c r="D40" s="87"/>
    </row>
    <row r="41" spans="1:4" s="11" customFormat="1" ht="15" customHeight="1" x14ac:dyDescent="0.25">
      <c r="A41" s="30" t="s">
        <v>112</v>
      </c>
      <c r="B41" s="28" t="s">
        <v>5</v>
      </c>
      <c r="C41" s="33">
        <v>7623</v>
      </c>
      <c r="D41" s="41"/>
    </row>
    <row r="42" spans="1:4" s="11" customFormat="1" ht="15" customHeight="1" x14ac:dyDescent="0.25">
      <c r="A42" s="30"/>
      <c r="B42" s="28"/>
      <c r="C42" s="33"/>
      <c r="D42" s="34"/>
    </row>
    <row r="43" spans="1:4" s="11" customFormat="1" ht="15" customHeight="1" x14ac:dyDescent="0.25">
      <c r="A43" s="30" t="s">
        <v>113</v>
      </c>
      <c r="B43" s="28" t="s">
        <v>5</v>
      </c>
      <c r="C43" s="33">
        <v>12099.99</v>
      </c>
      <c r="D43" s="34"/>
    </row>
    <row r="44" spans="1:4" s="11" customFormat="1" ht="15" customHeight="1" x14ac:dyDescent="0.25">
      <c r="A44" s="40"/>
      <c r="B44" s="17"/>
      <c r="C44" s="33"/>
      <c r="D44" s="35"/>
    </row>
    <row r="45" spans="1:4" s="11" customFormat="1" ht="15" customHeight="1" x14ac:dyDescent="0.25">
      <c r="A45" s="30" t="s">
        <v>13</v>
      </c>
      <c r="B45" s="17"/>
      <c r="C45" s="33">
        <f>C41+C43</f>
        <v>19722.989999999998</v>
      </c>
      <c r="D45" s="35"/>
    </row>
    <row r="46" spans="1:4" s="11" customFormat="1" ht="15" customHeight="1" thickBot="1" x14ac:dyDescent="0.3">
      <c r="A46" s="37"/>
      <c r="B46" s="18"/>
      <c r="C46" s="19"/>
      <c r="D46" s="38"/>
    </row>
  </sheetData>
  <mergeCells count="13">
    <mergeCell ref="A31:D31"/>
    <mergeCell ref="A32:D32"/>
    <mergeCell ref="A40:D40"/>
    <mergeCell ref="A23:A24"/>
    <mergeCell ref="A1:D1"/>
    <mergeCell ref="A2:D2"/>
    <mergeCell ref="A5:D5"/>
    <mergeCell ref="A6:D6"/>
    <mergeCell ref="A12:A13"/>
    <mergeCell ref="D7:D10"/>
    <mergeCell ref="D12:D16"/>
    <mergeCell ref="D18:D21"/>
    <mergeCell ref="D23:D26"/>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4" s="11" customFormat="1" ht="20.100000000000001" customHeight="1" thickBot="1" x14ac:dyDescent="0.3">
      <c r="A1" s="98"/>
      <c r="B1" s="98"/>
      <c r="C1" s="98"/>
      <c r="D1" s="98"/>
    </row>
    <row r="2" spans="1:4" s="5" customFormat="1" ht="30" customHeight="1" thickBot="1" x14ac:dyDescent="0.3">
      <c r="A2" s="90" t="s">
        <v>37</v>
      </c>
      <c r="B2" s="91"/>
      <c r="C2" s="91"/>
      <c r="D2" s="92"/>
    </row>
    <row r="3" spans="1:4" s="5" customFormat="1" ht="30" customHeight="1" thickBot="1" x14ac:dyDescent="0.3">
      <c r="A3" s="24" t="s">
        <v>16</v>
      </c>
      <c r="B3" s="25" t="s">
        <v>17</v>
      </c>
      <c r="C3" s="25" t="s">
        <v>18</v>
      </c>
      <c r="D3" s="26" t="s">
        <v>20</v>
      </c>
    </row>
    <row r="4" spans="1:4" ht="15" customHeight="1" thickBot="1" x14ac:dyDescent="0.3">
      <c r="A4" s="18"/>
      <c r="B4" s="18"/>
      <c r="C4" s="19"/>
      <c r="D4" s="18"/>
    </row>
    <row r="5" spans="1:4" s="5" customFormat="1" ht="20.100000000000001" customHeight="1" thickBot="1" x14ac:dyDescent="0.3">
      <c r="A5" s="82" t="s">
        <v>25</v>
      </c>
      <c r="B5" s="83"/>
      <c r="C5" s="83"/>
      <c r="D5" s="84"/>
    </row>
    <row r="6" spans="1:4" s="5" customFormat="1" ht="20.100000000000001" customHeight="1" thickBot="1" x14ac:dyDescent="0.3">
      <c r="A6" s="85" t="s">
        <v>27</v>
      </c>
      <c r="B6" s="86"/>
      <c r="C6" s="86"/>
      <c r="D6" s="87"/>
    </row>
    <row r="7" spans="1:4" ht="15" customHeight="1" x14ac:dyDescent="0.25">
      <c r="A7" s="63" t="s">
        <v>10</v>
      </c>
      <c r="B7" s="28" t="s">
        <v>4</v>
      </c>
      <c r="C7" s="29">
        <v>6672.91</v>
      </c>
      <c r="D7" s="96" t="s">
        <v>188</v>
      </c>
    </row>
    <row r="8" spans="1:4" ht="15" customHeight="1" x14ac:dyDescent="0.25">
      <c r="A8" s="30"/>
      <c r="B8" s="31" t="s">
        <v>6</v>
      </c>
      <c r="C8" s="32">
        <v>1629.3200000000002</v>
      </c>
      <c r="D8" s="97"/>
    </row>
    <row r="9" spans="1:4" ht="67.5" customHeight="1" x14ac:dyDescent="0.25">
      <c r="A9" s="79"/>
      <c r="B9" s="28" t="s">
        <v>12</v>
      </c>
      <c r="C9" s="33">
        <f>SUM(C7:C8)</f>
        <v>8302.23</v>
      </c>
      <c r="D9" s="97"/>
    </row>
    <row r="10" spans="1:4" ht="15" customHeight="1" x14ac:dyDescent="0.25">
      <c r="A10" s="30"/>
      <c r="B10" s="28"/>
      <c r="C10" s="29"/>
      <c r="D10" s="35"/>
    </row>
    <row r="11" spans="1:4" ht="15" customHeight="1" x14ac:dyDescent="0.25">
      <c r="A11" s="30" t="s">
        <v>15</v>
      </c>
      <c r="B11" s="28" t="s">
        <v>33</v>
      </c>
      <c r="C11" s="29">
        <v>9988.619999999999</v>
      </c>
      <c r="D11" s="97" t="s">
        <v>189</v>
      </c>
    </row>
    <row r="12" spans="1:4" ht="15" customHeight="1" x14ac:dyDescent="0.25">
      <c r="A12" s="30"/>
      <c r="B12" s="28" t="s">
        <v>35</v>
      </c>
      <c r="C12" s="29">
        <v>5575.46</v>
      </c>
      <c r="D12" s="97"/>
    </row>
    <row r="13" spans="1:4" ht="15" customHeight="1" x14ac:dyDescent="0.25">
      <c r="A13" s="30"/>
      <c r="B13" s="28" t="s">
        <v>34</v>
      </c>
      <c r="C13" s="29">
        <v>5131.32</v>
      </c>
      <c r="D13" s="97"/>
    </row>
    <row r="14" spans="1:4" ht="15" customHeight="1" x14ac:dyDescent="0.25">
      <c r="A14" s="30"/>
      <c r="B14" s="28" t="s">
        <v>4</v>
      </c>
      <c r="C14" s="29">
        <v>8356.4399999999987</v>
      </c>
      <c r="D14" s="97"/>
    </row>
    <row r="15" spans="1:4" x14ac:dyDescent="0.25">
      <c r="A15" s="30"/>
      <c r="B15" s="31" t="s">
        <v>2</v>
      </c>
      <c r="C15" s="32">
        <v>6865.08</v>
      </c>
      <c r="D15" s="97"/>
    </row>
    <row r="16" spans="1:4" ht="20.100000000000001" customHeight="1" x14ac:dyDescent="0.25">
      <c r="A16" s="30"/>
      <c r="B16" s="28" t="s">
        <v>12</v>
      </c>
      <c r="C16" s="33">
        <f>SUM(C11:C15)</f>
        <v>35916.92</v>
      </c>
      <c r="D16" s="97"/>
    </row>
    <row r="17" spans="1:4" ht="15" customHeight="1" x14ac:dyDescent="0.25">
      <c r="A17" s="36"/>
      <c r="B17" s="28"/>
      <c r="C17" s="33"/>
      <c r="D17" s="35"/>
    </row>
    <row r="18" spans="1:4" ht="15" customHeight="1" x14ac:dyDescent="0.25">
      <c r="A18" s="30" t="s">
        <v>13</v>
      </c>
      <c r="B18" s="17"/>
      <c r="C18" s="33">
        <f>C9+C16</f>
        <v>44219.149999999994</v>
      </c>
      <c r="D18" s="35"/>
    </row>
    <row r="19" spans="1:4" ht="15" customHeight="1" thickBot="1" x14ac:dyDescent="0.3">
      <c r="A19" s="37"/>
      <c r="B19" s="18"/>
      <c r="C19" s="19"/>
      <c r="D19" s="38"/>
    </row>
    <row r="20" spans="1:4" x14ac:dyDescent="0.25">
      <c r="B20" s="2"/>
    </row>
  </sheetData>
  <mergeCells count="6">
    <mergeCell ref="D7:D9"/>
    <mergeCell ref="D11:D16"/>
    <mergeCell ref="A1:D1"/>
    <mergeCell ref="A2:D2"/>
    <mergeCell ref="A5:D5"/>
    <mergeCell ref="A6:D6"/>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4" s="11" customFormat="1" ht="20.100000000000001" customHeight="1" thickBot="1" x14ac:dyDescent="0.3">
      <c r="A1" s="98"/>
      <c r="B1" s="98"/>
      <c r="C1" s="98"/>
      <c r="D1" s="98"/>
    </row>
    <row r="2" spans="1:4" s="5" customFormat="1" ht="30" customHeight="1" thickBot="1" x14ac:dyDescent="0.3">
      <c r="A2" s="101" t="s">
        <v>42</v>
      </c>
      <c r="B2" s="102"/>
      <c r="C2" s="102"/>
      <c r="D2" s="103"/>
    </row>
    <row r="3" spans="1:4" s="5" customFormat="1" ht="30" customHeight="1" thickBot="1" x14ac:dyDescent="0.3">
      <c r="A3" s="9" t="s">
        <v>16</v>
      </c>
      <c r="B3" s="6" t="s">
        <v>17</v>
      </c>
      <c r="C3" s="6" t="s">
        <v>18</v>
      </c>
      <c r="D3" s="7" t="s">
        <v>20</v>
      </c>
    </row>
    <row r="4" spans="1:4" s="11" customFormat="1" ht="15" customHeight="1" thickBot="1" x14ac:dyDescent="0.3">
      <c r="A4" s="18"/>
      <c r="B4" s="18"/>
      <c r="C4" s="19"/>
      <c r="D4" s="18"/>
    </row>
    <row r="5" spans="1:4" s="14" customFormat="1" ht="20.100000000000001" customHeight="1" thickBot="1" x14ac:dyDescent="0.3">
      <c r="A5" s="82" t="s">
        <v>115</v>
      </c>
      <c r="B5" s="83"/>
      <c r="C5" s="83"/>
      <c r="D5" s="84"/>
    </row>
    <row r="6" spans="1:4" s="14" customFormat="1" ht="20.100000000000001" customHeight="1" thickBot="1" x14ac:dyDescent="0.3">
      <c r="A6" s="85" t="s">
        <v>116</v>
      </c>
      <c r="B6" s="86"/>
      <c r="C6" s="86"/>
      <c r="D6" s="87"/>
    </row>
    <row r="7" spans="1:4" s="11" customFormat="1" ht="45" x14ac:dyDescent="0.25">
      <c r="A7" s="27" t="s">
        <v>120</v>
      </c>
      <c r="B7" s="28" t="s">
        <v>118</v>
      </c>
      <c r="C7" s="29">
        <v>5254.57</v>
      </c>
      <c r="D7" s="51" t="s">
        <v>121</v>
      </c>
    </row>
    <row r="8" spans="1:4" s="11" customFormat="1" ht="15" customHeight="1" x14ac:dyDescent="0.25">
      <c r="A8" s="40"/>
      <c r="B8" s="17"/>
      <c r="C8" s="33"/>
      <c r="D8" s="35"/>
    </row>
    <row r="9" spans="1:4" s="11" customFormat="1" ht="15" customHeight="1" x14ac:dyDescent="0.25">
      <c r="A9" s="30" t="s">
        <v>13</v>
      </c>
      <c r="B9" s="17"/>
      <c r="C9" s="33">
        <f>C7</f>
        <v>5254.57</v>
      </c>
      <c r="D9" s="35"/>
    </row>
    <row r="10" spans="1:4" s="11" customFormat="1" ht="15" customHeight="1" thickBot="1" x14ac:dyDescent="0.3">
      <c r="A10" s="37"/>
      <c r="B10" s="18"/>
      <c r="C10" s="19"/>
      <c r="D10" s="38"/>
    </row>
    <row r="11" spans="1:4" s="11" customFormat="1" ht="15" customHeight="1" thickBot="1" x14ac:dyDescent="0.3">
      <c r="A11" s="17"/>
      <c r="B11" s="17"/>
      <c r="C11" s="17"/>
      <c r="D11" s="21"/>
    </row>
    <row r="12" spans="1:4" s="14" customFormat="1" ht="20.100000000000001" customHeight="1" thickBot="1" x14ac:dyDescent="0.3">
      <c r="A12" s="85" t="s">
        <v>119</v>
      </c>
      <c r="B12" s="86"/>
      <c r="C12" s="86"/>
      <c r="D12" s="87"/>
    </row>
    <row r="13" spans="1:4" s="11" customFormat="1" ht="30" customHeight="1" x14ac:dyDescent="0.25">
      <c r="A13" s="27" t="s">
        <v>122</v>
      </c>
      <c r="B13" s="28" t="s">
        <v>123</v>
      </c>
      <c r="C13" s="29">
        <v>31762.5</v>
      </c>
      <c r="D13" s="99" t="s">
        <v>126</v>
      </c>
    </row>
    <row r="14" spans="1:4" s="11" customFormat="1" ht="15" customHeight="1" x14ac:dyDescent="0.25">
      <c r="A14" s="52"/>
      <c r="B14" s="28" t="s">
        <v>124</v>
      </c>
      <c r="C14" s="53" t="s">
        <v>117</v>
      </c>
      <c r="D14" s="100"/>
    </row>
    <row r="15" spans="1:4" s="11" customFormat="1" ht="15" customHeight="1" x14ac:dyDescent="0.25">
      <c r="A15" s="52"/>
      <c r="B15" s="54"/>
      <c r="C15" s="55"/>
      <c r="D15" s="56"/>
    </row>
    <row r="16" spans="1:4" s="11" customFormat="1" ht="15" customHeight="1" x14ac:dyDescent="0.25">
      <c r="A16" s="30" t="s">
        <v>13</v>
      </c>
      <c r="B16" s="17"/>
      <c r="C16" s="33">
        <f>C13</f>
        <v>31762.5</v>
      </c>
      <c r="D16" s="35"/>
    </row>
    <row r="17" spans="1:4" s="11" customFormat="1" ht="15" customHeight="1" thickBot="1" x14ac:dyDescent="0.3">
      <c r="A17" s="37"/>
      <c r="B17" s="18"/>
      <c r="C17" s="18"/>
      <c r="D17" s="57"/>
    </row>
    <row r="18" spans="1:4" x14ac:dyDescent="0.25">
      <c r="A18" s="17"/>
      <c r="B18" s="20"/>
      <c r="C18" s="17"/>
      <c r="D18" s="20"/>
    </row>
    <row r="19" spans="1:4" x14ac:dyDescent="0.25">
      <c r="A19" s="21" t="s">
        <v>125</v>
      </c>
      <c r="B19" s="20"/>
      <c r="C19" s="17"/>
      <c r="D19" s="20"/>
    </row>
  </sheetData>
  <mergeCells count="6">
    <mergeCell ref="A12:D12"/>
    <mergeCell ref="D13:D14"/>
    <mergeCell ref="A6:D6"/>
    <mergeCell ref="A1:D1"/>
    <mergeCell ref="A2:D2"/>
    <mergeCell ref="A5:D5"/>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5" s="11" customFormat="1" ht="20.100000000000001" customHeight="1" thickBot="1" x14ac:dyDescent="0.3">
      <c r="A1" s="98"/>
      <c r="B1" s="98"/>
      <c r="C1" s="98"/>
      <c r="D1" s="98"/>
    </row>
    <row r="2" spans="1:5" s="5" customFormat="1" ht="30" customHeight="1" thickBot="1" x14ac:dyDescent="0.3">
      <c r="A2" s="90" t="s">
        <v>38</v>
      </c>
      <c r="B2" s="91"/>
      <c r="C2" s="91"/>
      <c r="D2" s="92"/>
    </row>
    <row r="3" spans="1:5" s="5" customFormat="1" ht="30" customHeight="1" thickBot="1" x14ac:dyDescent="0.3">
      <c r="A3" s="24" t="s">
        <v>16</v>
      </c>
      <c r="B3" s="25" t="s">
        <v>17</v>
      </c>
      <c r="C3" s="25" t="s">
        <v>18</v>
      </c>
      <c r="D3" s="26" t="s">
        <v>20</v>
      </c>
    </row>
    <row r="4" spans="1:5" ht="15" customHeight="1" thickBot="1" x14ac:dyDescent="0.3">
      <c r="A4" s="3"/>
      <c r="B4" s="3"/>
      <c r="C4" s="8"/>
      <c r="D4" s="3"/>
    </row>
    <row r="5" spans="1:5" s="14" customFormat="1" ht="20.100000000000001" customHeight="1" thickBot="1" x14ac:dyDescent="0.3">
      <c r="A5" s="82" t="s">
        <v>115</v>
      </c>
      <c r="B5" s="83"/>
      <c r="C5" s="83"/>
      <c r="D5" s="84"/>
    </row>
    <row r="6" spans="1:5" s="14" customFormat="1" ht="20.100000000000001" customHeight="1" thickBot="1" x14ac:dyDescent="0.3">
      <c r="A6" s="85" t="s">
        <v>127</v>
      </c>
      <c r="B6" s="86"/>
      <c r="C6" s="86"/>
      <c r="D6" s="87"/>
    </row>
    <row r="7" spans="1:5" s="11" customFormat="1" ht="15" customHeight="1" x14ac:dyDescent="0.25">
      <c r="A7" s="30" t="s">
        <v>128</v>
      </c>
      <c r="B7" s="28" t="s">
        <v>118</v>
      </c>
      <c r="C7" s="29">
        <v>37628.71</v>
      </c>
      <c r="D7" s="96" t="s">
        <v>131</v>
      </c>
      <c r="E7" s="104"/>
    </row>
    <row r="8" spans="1:5" s="11" customFormat="1" ht="15" customHeight="1" x14ac:dyDescent="0.25">
      <c r="A8" s="30"/>
      <c r="B8" s="28" t="s">
        <v>129</v>
      </c>
      <c r="C8" s="29">
        <v>4587.42</v>
      </c>
      <c r="D8" s="97"/>
      <c r="E8" s="104"/>
    </row>
    <row r="9" spans="1:5" s="11" customFormat="1" ht="15" customHeight="1" x14ac:dyDescent="0.25">
      <c r="A9" s="39"/>
      <c r="B9" s="31" t="s">
        <v>130</v>
      </c>
      <c r="C9" s="32">
        <v>30000</v>
      </c>
      <c r="D9" s="97"/>
      <c r="E9" s="104"/>
    </row>
    <row r="10" spans="1:5" s="11" customFormat="1" ht="30" customHeight="1" x14ac:dyDescent="0.25">
      <c r="A10" s="39"/>
      <c r="B10" s="28" t="s">
        <v>12</v>
      </c>
      <c r="C10" s="33">
        <f>SUM(C7:C9)</f>
        <v>72216.13</v>
      </c>
      <c r="D10" s="97"/>
      <c r="E10" s="104"/>
    </row>
    <row r="11" spans="1:5" s="11" customFormat="1" ht="15" customHeight="1" x14ac:dyDescent="0.25">
      <c r="A11" s="40"/>
      <c r="B11" s="17"/>
      <c r="C11" s="33"/>
      <c r="D11" s="35"/>
      <c r="E11" s="104"/>
    </row>
    <row r="12" spans="1:5" s="11" customFormat="1" ht="15" customHeight="1" x14ac:dyDescent="0.25">
      <c r="A12" s="30" t="s">
        <v>13</v>
      </c>
      <c r="B12" s="17"/>
      <c r="C12" s="33">
        <f>C10</f>
        <v>72216.13</v>
      </c>
      <c r="D12" s="35"/>
      <c r="E12" s="104"/>
    </row>
    <row r="13" spans="1:5" s="11" customFormat="1" ht="15" customHeight="1" thickBot="1" x14ac:dyDescent="0.3">
      <c r="A13" s="37"/>
      <c r="B13" s="18"/>
      <c r="C13" s="19"/>
      <c r="D13" s="38"/>
      <c r="E13" s="104"/>
    </row>
    <row r="14" spans="1:5" s="11" customFormat="1" ht="15" customHeight="1" thickBot="1" x14ac:dyDescent="0.3">
      <c r="A14" s="17"/>
      <c r="B14" s="17"/>
      <c r="C14" s="17"/>
      <c r="D14" s="21"/>
    </row>
    <row r="15" spans="1:5" s="14" customFormat="1" ht="20.100000000000001" customHeight="1" thickBot="1" x14ac:dyDescent="0.3">
      <c r="A15" s="82" t="s">
        <v>21</v>
      </c>
      <c r="B15" s="83"/>
      <c r="C15" s="83"/>
      <c r="D15" s="84"/>
    </row>
    <row r="16" spans="1:5" s="14" customFormat="1" ht="20.100000000000001" customHeight="1" thickBot="1" x14ac:dyDescent="0.3">
      <c r="A16" s="85" t="s">
        <v>32</v>
      </c>
      <c r="B16" s="86"/>
      <c r="C16" s="86"/>
      <c r="D16" s="87"/>
    </row>
    <row r="17" spans="1:4" s="11" customFormat="1" ht="30" customHeight="1" x14ac:dyDescent="0.25">
      <c r="A17" s="80" t="s">
        <v>84</v>
      </c>
      <c r="B17" s="44" t="s">
        <v>191</v>
      </c>
      <c r="C17" s="29">
        <v>5445</v>
      </c>
      <c r="D17" s="96" t="s">
        <v>190</v>
      </c>
    </row>
    <row r="18" spans="1:4" s="11" customFormat="1" ht="15" customHeight="1" x14ac:dyDescent="0.25">
      <c r="A18" s="30"/>
      <c r="B18" s="31" t="s">
        <v>192</v>
      </c>
      <c r="C18" s="32">
        <v>4779.5</v>
      </c>
      <c r="D18" s="97"/>
    </row>
    <row r="19" spans="1:4" s="11" customFormat="1" ht="15" customHeight="1" x14ac:dyDescent="0.25">
      <c r="A19" s="39"/>
      <c r="B19" s="28" t="s">
        <v>12</v>
      </c>
      <c r="C19" s="33">
        <f>SUM(C17:C18)</f>
        <v>10224.5</v>
      </c>
      <c r="D19" s="81"/>
    </row>
    <row r="20" spans="1:4" s="11" customFormat="1" ht="15" customHeight="1" x14ac:dyDescent="0.25">
      <c r="A20" s="40"/>
      <c r="B20" s="17"/>
      <c r="C20" s="33"/>
      <c r="D20" s="35"/>
    </row>
    <row r="21" spans="1:4" s="11" customFormat="1" ht="15" customHeight="1" x14ac:dyDescent="0.25">
      <c r="A21" s="30" t="s">
        <v>13</v>
      </c>
      <c r="B21" s="46"/>
      <c r="C21" s="33">
        <f>C19</f>
        <v>10224.5</v>
      </c>
      <c r="D21" s="47"/>
    </row>
    <row r="22" spans="1:4" s="11" customFormat="1" ht="15" customHeight="1" thickBot="1" x14ac:dyDescent="0.3">
      <c r="A22" s="37"/>
      <c r="B22" s="48"/>
      <c r="C22" s="19"/>
      <c r="D22" s="49"/>
    </row>
    <row r="23" spans="1:4" s="11" customFormat="1" ht="15" customHeight="1" x14ac:dyDescent="0.25">
      <c r="A23" s="4"/>
      <c r="B23" s="12"/>
      <c r="C23" s="13"/>
      <c r="D23" s="15"/>
    </row>
  </sheetData>
  <mergeCells count="9">
    <mergeCell ref="D17:D18"/>
    <mergeCell ref="E7:E13"/>
    <mergeCell ref="A1:D1"/>
    <mergeCell ref="A15:D15"/>
    <mergeCell ref="A16:D16"/>
    <mergeCell ref="A2:D2"/>
    <mergeCell ref="A5:D5"/>
    <mergeCell ref="A6:D6"/>
    <mergeCell ref="D7:D10"/>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4" s="11" customFormat="1" ht="20.100000000000001" customHeight="1" thickBot="1" x14ac:dyDescent="0.3">
      <c r="A1" s="98"/>
      <c r="B1" s="98"/>
      <c r="C1" s="98"/>
      <c r="D1" s="98"/>
    </row>
    <row r="2" spans="1:4" s="5" customFormat="1" ht="30" customHeight="1" thickBot="1" x14ac:dyDescent="0.3">
      <c r="A2" s="90" t="s">
        <v>39</v>
      </c>
      <c r="B2" s="91"/>
      <c r="C2" s="91"/>
      <c r="D2" s="92"/>
    </row>
    <row r="3" spans="1:4" s="5" customFormat="1" ht="30" customHeight="1" thickBot="1" x14ac:dyDescent="0.3">
      <c r="A3" s="24" t="s">
        <v>16</v>
      </c>
      <c r="B3" s="25" t="s">
        <v>17</v>
      </c>
      <c r="C3" s="25" t="s">
        <v>18</v>
      </c>
      <c r="D3" s="26" t="s">
        <v>20</v>
      </c>
    </row>
    <row r="4" spans="1:4" s="11" customFormat="1" ht="15" customHeight="1" thickBot="1" x14ac:dyDescent="0.3">
      <c r="A4" s="58"/>
      <c r="B4" s="58"/>
      <c r="C4" s="59"/>
      <c r="D4" s="58"/>
    </row>
    <row r="5" spans="1:4" s="14" customFormat="1" ht="20.100000000000001" customHeight="1" thickBot="1" x14ac:dyDescent="0.3">
      <c r="A5" s="82" t="s">
        <v>105</v>
      </c>
      <c r="B5" s="83"/>
      <c r="C5" s="83"/>
      <c r="D5" s="84"/>
    </row>
    <row r="6" spans="1:4" s="14" customFormat="1" ht="20.100000000000001" customHeight="1" thickBot="1" x14ac:dyDescent="0.3">
      <c r="A6" s="85" t="s">
        <v>170</v>
      </c>
      <c r="B6" s="86"/>
      <c r="C6" s="86"/>
      <c r="D6" s="87"/>
    </row>
    <row r="7" spans="1:4" s="11" customFormat="1" ht="200.1" customHeight="1" x14ac:dyDescent="0.25">
      <c r="A7" s="88" t="s">
        <v>171</v>
      </c>
      <c r="B7" s="44" t="s">
        <v>172</v>
      </c>
      <c r="C7" s="29">
        <v>9680</v>
      </c>
      <c r="D7" s="60" t="s">
        <v>173</v>
      </c>
    </row>
    <row r="8" spans="1:4" s="11" customFormat="1" x14ac:dyDescent="0.25">
      <c r="A8" s="88"/>
      <c r="B8" s="17"/>
      <c r="C8" s="33"/>
      <c r="D8" s="61"/>
    </row>
    <row r="9" spans="1:4" s="11" customFormat="1" ht="15" customHeight="1" x14ac:dyDescent="0.25">
      <c r="A9" s="30" t="s">
        <v>13</v>
      </c>
      <c r="B9" s="17"/>
      <c r="C9" s="33">
        <v>9680</v>
      </c>
      <c r="D9" s="34"/>
    </row>
    <row r="10" spans="1:4" s="11" customFormat="1" ht="15" customHeight="1" thickBot="1" x14ac:dyDescent="0.3">
      <c r="A10" s="37"/>
      <c r="B10" s="18"/>
      <c r="C10" s="19"/>
      <c r="D10" s="38"/>
    </row>
    <row r="11" spans="1:4" s="11" customFormat="1" ht="15.75" thickBot="1" x14ac:dyDescent="0.3">
      <c r="A11" s="12"/>
      <c r="C11" s="12"/>
    </row>
    <row r="12" spans="1:4" s="5" customFormat="1" ht="20.100000000000001" customHeight="1" thickBot="1" x14ac:dyDescent="0.3">
      <c r="A12" s="82" t="s">
        <v>22</v>
      </c>
      <c r="B12" s="83"/>
      <c r="C12" s="83"/>
      <c r="D12" s="84"/>
    </row>
    <row r="13" spans="1:4" s="5" customFormat="1" ht="20.100000000000001" customHeight="1" thickBot="1" x14ac:dyDescent="0.3">
      <c r="A13" s="85" t="s">
        <v>26</v>
      </c>
      <c r="B13" s="86"/>
      <c r="C13" s="86"/>
      <c r="D13" s="87"/>
    </row>
    <row r="14" spans="1:4" ht="15" customHeight="1" x14ac:dyDescent="0.25">
      <c r="A14" s="30" t="s">
        <v>9</v>
      </c>
      <c r="B14" s="28" t="s">
        <v>3</v>
      </c>
      <c r="C14" s="29">
        <v>11856.46</v>
      </c>
      <c r="D14" s="96" t="s">
        <v>174</v>
      </c>
    </row>
    <row r="15" spans="1:4" ht="15" customHeight="1" x14ac:dyDescent="0.25">
      <c r="A15" s="39"/>
      <c r="B15" s="28" t="s">
        <v>0</v>
      </c>
      <c r="C15" s="29">
        <v>16070.55</v>
      </c>
      <c r="D15" s="97"/>
    </row>
    <row r="16" spans="1:4" ht="15" customHeight="1" x14ac:dyDescent="0.25">
      <c r="A16" s="39"/>
      <c r="B16" s="28" t="s">
        <v>33</v>
      </c>
      <c r="C16" s="29">
        <v>12585.27</v>
      </c>
      <c r="D16" s="97"/>
    </row>
    <row r="17" spans="1:4" ht="15" customHeight="1" x14ac:dyDescent="0.25">
      <c r="A17" s="36"/>
      <c r="B17" s="28" t="s">
        <v>35</v>
      </c>
      <c r="C17" s="29">
        <v>12704.330000000002</v>
      </c>
      <c r="D17" s="97"/>
    </row>
    <row r="18" spans="1:4" s="11" customFormat="1" ht="15" customHeight="1" x14ac:dyDescent="0.25">
      <c r="A18" s="36"/>
      <c r="B18" s="28" t="s">
        <v>34</v>
      </c>
      <c r="C18" s="29">
        <v>11691</v>
      </c>
      <c r="D18" s="97"/>
    </row>
    <row r="19" spans="1:4" s="11" customFormat="1" ht="15" customHeight="1" x14ac:dyDescent="0.25">
      <c r="A19" s="36"/>
      <c r="B19" s="28" t="s">
        <v>4</v>
      </c>
      <c r="C19" s="29">
        <v>29201.81</v>
      </c>
      <c r="D19" s="97"/>
    </row>
    <row r="20" spans="1:4" ht="15" customHeight="1" x14ac:dyDescent="0.25">
      <c r="A20" s="36"/>
      <c r="B20" s="31" t="s">
        <v>2</v>
      </c>
      <c r="C20" s="32">
        <v>23255.660000000003</v>
      </c>
      <c r="D20" s="97"/>
    </row>
    <row r="21" spans="1:4" ht="15" customHeight="1" x14ac:dyDescent="0.25">
      <c r="A21" s="36"/>
      <c r="B21" s="28" t="s">
        <v>12</v>
      </c>
      <c r="C21" s="33">
        <f>SUM(C14:C20)</f>
        <v>117365.08</v>
      </c>
      <c r="D21" s="97"/>
    </row>
    <row r="22" spans="1:4" s="11" customFormat="1" ht="15" customHeight="1" x14ac:dyDescent="0.25">
      <c r="A22" s="40"/>
      <c r="B22" s="17"/>
      <c r="C22" s="33"/>
      <c r="D22" s="34"/>
    </row>
    <row r="23" spans="1:4" s="11" customFormat="1" ht="165" customHeight="1" x14ac:dyDescent="0.25">
      <c r="A23" s="30" t="s">
        <v>175</v>
      </c>
      <c r="B23" s="62" t="s">
        <v>177</v>
      </c>
      <c r="C23" s="33">
        <v>77811.600000000006</v>
      </c>
      <c r="D23" s="43" t="s">
        <v>176</v>
      </c>
    </row>
    <row r="24" spans="1:4" s="11" customFormat="1" ht="15" customHeight="1" x14ac:dyDescent="0.25">
      <c r="A24" s="40"/>
      <c r="B24" s="17"/>
      <c r="C24" s="33"/>
      <c r="D24" s="34"/>
    </row>
    <row r="25" spans="1:4" s="11" customFormat="1" ht="15" customHeight="1" x14ac:dyDescent="0.25">
      <c r="A25" s="30" t="s">
        <v>13</v>
      </c>
      <c r="B25" s="17"/>
      <c r="C25" s="33">
        <f>C21+C23</f>
        <v>195176.68</v>
      </c>
      <c r="D25" s="35"/>
    </row>
    <row r="26" spans="1:4" s="11" customFormat="1" ht="15" customHeight="1" thickBot="1" x14ac:dyDescent="0.3">
      <c r="A26" s="37"/>
      <c r="B26" s="18"/>
      <c r="C26" s="19"/>
      <c r="D26" s="38"/>
    </row>
    <row r="27" spans="1:4" s="5" customFormat="1" ht="20.100000000000001" customHeight="1" thickBot="1" x14ac:dyDescent="0.3">
      <c r="A27" s="85" t="s">
        <v>65</v>
      </c>
      <c r="B27" s="86"/>
      <c r="C27" s="86"/>
      <c r="D27" s="87"/>
    </row>
    <row r="28" spans="1:4" ht="15" customHeight="1" x14ac:dyDescent="0.25">
      <c r="A28" s="63" t="s">
        <v>66</v>
      </c>
      <c r="B28" s="64" t="s">
        <v>0</v>
      </c>
      <c r="C28" s="65">
        <v>346.49</v>
      </c>
      <c r="D28" s="41"/>
    </row>
    <row r="29" spans="1:4" s="11" customFormat="1" ht="15" customHeight="1" x14ac:dyDescent="0.25">
      <c r="A29" s="27"/>
      <c r="B29" s="28" t="s">
        <v>4</v>
      </c>
      <c r="C29" s="29">
        <v>456.96</v>
      </c>
      <c r="D29" s="34"/>
    </row>
    <row r="30" spans="1:4" ht="15" customHeight="1" x14ac:dyDescent="0.25">
      <c r="A30" s="36"/>
      <c r="B30" s="31" t="s">
        <v>2</v>
      </c>
      <c r="C30" s="32">
        <v>478.79999999999995</v>
      </c>
      <c r="D30" s="34"/>
    </row>
    <row r="31" spans="1:4" ht="15" customHeight="1" x14ac:dyDescent="0.25">
      <c r="A31" s="36"/>
      <c r="B31" s="28" t="s">
        <v>12</v>
      </c>
      <c r="C31" s="33">
        <f>SUM(C28:C30)</f>
        <v>1282.25</v>
      </c>
      <c r="D31" s="34"/>
    </row>
    <row r="32" spans="1:4" ht="15" customHeight="1" x14ac:dyDescent="0.25">
      <c r="A32" s="36"/>
      <c r="B32" s="28"/>
      <c r="C32" s="33"/>
      <c r="D32" s="35"/>
    </row>
    <row r="33" spans="1:4" s="11" customFormat="1" ht="15" customHeight="1" x14ac:dyDescent="0.25">
      <c r="A33" s="30" t="s">
        <v>67</v>
      </c>
      <c r="B33" s="28" t="s">
        <v>178</v>
      </c>
      <c r="C33" s="29">
        <v>1411</v>
      </c>
      <c r="D33" s="97" t="s">
        <v>187</v>
      </c>
    </row>
    <row r="34" spans="1:4" s="11" customFormat="1" ht="15" customHeight="1" x14ac:dyDescent="0.25">
      <c r="A34" s="36"/>
      <c r="B34" s="28" t="s">
        <v>179</v>
      </c>
      <c r="C34" s="29">
        <v>1910.8</v>
      </c>
      <c r="D34" s="97"/>
    </row>
    <row r="35" spans="1:4" s="11" customFormat="1" ht="15" customHeight="1" x14ac:dyDescent="0.25">
      <c r="A35" s="36"/>
      <c r="B35" s="28" t="s">
        <v>0</v>
      </c>
      <c r="C35" s="29">
        <v>11803.31</v>
      </c>
      <c r="D35" s="97"/>
    </row>
    <row r="36" spans="1:4" s="11" customFormat="1" ht="15" customHeight="1" x14ac:dyDescent="0.25">
      <c r="A36" s="36"/>
      <c r="B36" s="28" t="s">
        <v>5</v>
      </c>
      <c r="C36" s="29">
        <v>11921.25</v>
      </c>
      <c r="D36" s="97"/>
    </row>
    <row r="37" spans="1:4" s="11" customFormat="1" ht="15" customHeight="1" x14ac:dyDescent="0.25">
      <c r="A37" s="36"/>
      <c r="B37" s="28" t="s">
        <v>180</v>
      </c>
      <c r="C37" s="29">
        <v>2975</v>
      </c>
      <c r="D37" s="97"/>
    </row>
    <row r="38" spans="1:4" s="11" customFormat="1" ht="15" customHeight="1" x14ac:dyDescent="0.25">
      <c r="A38" s="36"/>
      <c r="B38" s="28" t="s">
        <v>180</v>
      </c>
      <c r="C38" s="29">
        <v>1487.5</v>
      </c>
      <c r="D38" s="97"/>
    </row>
    <row r="39" spans="1:4" s="11" customFormat="1" ht="15" customHeight="1" x14ac:dyDescent="0.25">
      <c r="A39" s="36"/>
      <c r="B39" s="28" t="s">
        <v>181</v>
      </c>
      <c r="C39" s="29">
        <v>17629</v>
      </c>
      <c r="D39" s="97"/>
    </row>
    <row r="40" spans="1:4" s="11" customFormat="1" x14ac:dyDescent="0.25">
      <c r="A40" s="36"/>
      <c r="B40" s="28" t="s">
        <v>182</v>
      </c>
      <c r="C40" s="29">
        <v>5251.73</v>
      </c>
      <c r="D40" s="97"/>
    </row>
    <row r="41" spans="1:4" s="23" customFormat="1" ht="15.75" x14ac:dyDescent="0.25">
      <c r="A41" s="36"/>
      <c r="B41" s="28" t="s">
        <v>183</v>
      </c>
      <c r="C41" s="29">
        <v>8814.5</v>
      </c>
      <c r="D41" s="97"/>
    </row>
    <row r="42" spans="1:4" s="11" customFormat="1" x14ac:dyDescent="0.25">
      <c r="A42" s="36"/>
      <c r="B42" s="28" t="s">
        <v>68</v>
      </c>
      <c r="C42" s="29">
        <v>2040</v>
      </c>
      <c r="D42" s="97"/>
    </row>
    <row r="43" spans="1:4" s="11" customFormat="1" x14ac:dyDescent="0.25">
      <c r="A43" s="36"/>
      <c r="B43" s="28" t="s">
        <v>184</v>
      </c>
      <c r="C43" s="29">
        <v>9340.48</v>
      </c>
      <c r="D43" s="97"/>
    </row>
    <row r="44" spans="1:4" s="11" customFormat="1" x14ac:dyDescent="0.25">
      <c r="A44" s="36"/>
      <c r="B44" s="28" t="s">
        <v>185</v>
      </c>
      <c r="C44" s="29">
        <v>2808.4</v>
      </c>
      <c r="D44" s="97"/>
    </row>
    <row r="45" spans="1:4" s="11" customFormat="1" x14ac:dyDescent="0.25">
      <c r="A45" s="36"/>
      <c r="B45" s="31" t="s">
        <v>186</v>
      </c>
      <c r="C45" s="32">
        <v>4743</v>
      </c>
      <c r="D45" s="97"/>
    </row>
    <row r="46" spans="1:4" s="11" customFormat="1" x14ac:dyDescent="0.25">
      <c r="A46" s="36"/>
      <c r="B46" s="28" t="s">
        <v>12</v>
      </c>
      <c r="C46" s="33">
        <f>SUM(C33:C45)</f>
        <v>82135.969999999987</v>
      </c>
      <c r="D46" s="97"/>
    </row>
    <row r="47" spans="1:4" s="11" customFormat="1" ht="15" customHeight="1" x14ac:dyDescent="0.25">
      <c r="A47" s="36"/>
      <c r="B47" s="28"/>
      <c r="C47" s="33"/>
      <c r="D47" s="35"/>
    </row>
    <row r="48" spans="1:4" ht="15" customHeight="1" x14ac:dyDescent="0.25">
      <c r="A48" s="30" t="s">
        <v>13</v>
      </c>
      <c r="B48" s="17"/>
      <c r="C48" s="33">
        <f>C31+C46</f>
        <v>83418.219999999987</v>
      </c>
      <c r="D48" s="35"/>
    </row>
    <row r="49" spans="1:4" ht="15" customHeight="1" thickBot="1" x14ac:dyDescent="0.3">
      <c r="A49" s="37"/>
      <c r="B49" s="18"/>
      <c r="C49" s="19"/>
      <c r="D49" s="38"/>
    </row>
    <row r="50" spans="1:4" s="12" customFormat="1" ht="15" customHeight="1" thickBot="1" x14ac:dyDescent="0.3">
      <c r="A50" s="17"/>
      <c r="B50" s="17"/>
      <c r="C50" s="33"/>
      <c r="D50" s="17"/>
    </row>
    <row r="51" spans="1:4" s="14" customFormat="1" ht="20.100000000000001" customHeight="1" thickBot="1" x14ac:dyDescent="0.3">
      <c r="A51" s="82" t="s">
        <v>164</v>
      </c>
      <c r="B51" s="83"/>
      <c r="C51" s="83"/>
      <c r="D51" s="84"/>
    </row>
    <row r="52" spans="1:4" s="14" customFormat="1" ht="20.100000000000001" customHeight="1" thickBot="1" x14ac:dyDescent="0.3">
      <c r="A52" s="85" t="s">
        <v>165</v>
      </c>
      <c r="B52" s="86"/>
      <c r="C52" s="86"/>
      <c r="D52" s="87"/>
    </row>
    <row r="53" spans="1:4" s="20" customFormat="1" ht="30" customHeight="1" x14ac:dyDescent="0.25">
      <c r="A53" s="30" t="s">
        <v>166</v>
      </c>
      <c r="B53" s="28" t="s">
        <v>118</v>
      </c>
      <c r="C53" s="33">
        <v>7484.25</v>
      </c>
      <c r="D53" s="45" t="s">
        <v>167</v>
      </c>
    </row>
    <row r="54" spans="1:4" s="20" customFormat="1" ht="15" customHeight="1" x14ac:dyDescent="0.25">
      <c r="A54" s="36"/>
      <c r="B54" s="28"/>
      <c r="C54" s="33"/>
      <c r="D54" s="35"/>
    </row>
    <row r="55" spans="1:4" s="20" customFormat="1" ht="15" customHeight="1" x14ac:dyDescent="0.25">
      <c r="A55" s="30" t="s">
        <v>13</v>
      </c>
      <c r="B55" s="17"/>
      <c r="C55" s="33">
        <f>C53</f>
        <v>7484.25</v>
      </c>
      <c r="D55" s="35"/>
    </row>
    <row r="56" spans="1:4" s="20" customFormat="1" ht="15" customHeight="1" thickBot="1" x14ac:dyDescent="0.3">
      <c r="A56" s="37"/>
      <c r="B56" s="18"/>
      <c r="C56" s="19"/>
      <c r="D56" s="38"/>
    </row>
  </sheetData>
  <mergeCells count="12">
    <mergeCell ref="A51:D51"/>
    <mergeCell ref="A52:D52"/>
    <mergeCell ref="A1:D1"/>
    <mergeCell ref="A2:D2"/>
    <mergeCell ref="A12:D12"/>
    <mergeCell ref="A13:D13"/>
    <mergeCell ref="A27:D27"/>
    <mergeCell ref="A5:D5"/>
    <mergeCell ref="A6:D6"/>
    <mergeCell ref="A7:A8"/>
    <mergeCell ref="D14:D21"/>
    <mergeCell ref="D33:D46"/>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rowBreaks count="2" manualBreakCount="2">
    <brk id="11" max="16383" man="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5" s="11" customFormat="1" ht="20.100000000000001" customHeight="1" thickBot="1" x14ac:dyDescent="0.3">
      <c r="A1" s="98"/>
      <c r="B1" s="98"/>
      <c r="C1" s="98"/>
      <c r="D1" s="98"/>
    </row>
    <row r="2" spans="1:5" s="5" customFormat="1" ht="30" customHeight="1" thickBot="1" x14ac:dyDescent="0.3">
      <c r="A2" s="90" t="s">
        <v>40</v>
      </c>
      <c r="B2" s="91"/>
      <c r="C2" s="91"/>
      <c r="D2" s="92"/>
    </row>
    <row r="3" spans="1:5" s="5" customFormat="1" ht="30" customHeight="1" thickBot="1" x14ac:dyDescent="0.3">
      <c r="A3" s="24" t="s">
        <v>16</v>
      </c>
      <c r="B3" s="25" t="s">
        <v>17</v>
      </c>
      <c r="C3" s="25" t="s">
        <v>18</v>
      </c>
      <c r="D3" s="26" t="s">
        <v>20</v>
      </c>
    </row>
    <row r="4" spans="1:5" ht="15" customHeight="1" thickBot="1" x14ac:dyDescent="0.3">
      <c r="A4" s="18"/>
      <c r="B4" s="18"/>
      <c r="C4" s="19"/>
      <c r="D4" s="18"/>
    </row>
    <row r="5" spans="1:5" s="5" customFormat="1" ht="20.100000000000001" customHeight="1" thickBot="1" x14ac:dyDescent="0.3">
      <c r="A5" s="82" t="s">
        <v>23</v>
      </c>
      <c r="B5" s="83"/>
      <c r="C5" s="83"/>
      <c r="D5" s="84"/>
      <c r="E5" s="22"/>
    </row>
    <row r="6" spans="1:5" s="5" customFormat="1" ht="20.100000000000001" customHeight="1" thickBot="1" x14ac:dyDescent="0.3">
      <c r="A6" s="85" t="s">
        <v>29</v>
      </c>
      <c r="B6" s="86"/>
      <c r="C6" s="86"/>
      <c r="D6" s="87"/>
      <c r="E6" s="22"/>
    </row>
    <row r="7" spans="1:5" ht="15" customHeight="1" x14ac:dyDescent="0.25">
      <c r="A7" s="30" t="s">
        <v>79</v>
      </c>
      <c r="B7" s="44" t="s">
        <v>4</v>
      </c>
      <c r="C7" s="29">
        <v>22449.75</v>
      </c>
      <c r="D7" s="41"/>
      <c r="E7" s="20"/>
    </row>
    <row r="8" spans="1:5" ht="15" customHeight="1" x14ac:dyDescent="0.25">
      <c r="A8" s="40"/>
      <c r="B8" s="17"/>
      <c r="C8" s="33"/>
      <c r="D8" s="34"/>
      <c r="E8" s="20"/>
    </row>
    <row r="9" spans="1:5" ht="15" customHeight="1" x14ac:dyDescent="0.25">
      <c r="A9" s="30" t="s">
        <v>13</v>
      </c>
      <c r="B9" s="17"/>
      <c r="C9" s="33">
        <f>C7</f>
        <v>22449.75</v>
      </c>
      <c r="D9" s="34"/>
      <c r="E9" s="20"/>
    </row>
    <row r="10" spans="1:5" ht="15" customHeight="1" thickBot="1" x14ac:dyDescent="0.3">
      <c r="A10" s="37"/>
      <c r="B10" s="18"/>
      <c r="C10" s="19"/>
      <c r="D10" s="38"/>
      <c r="E10" s="20"/>
    </row>
    <row r="11" spans="1:5" ht="15.75" thickBot="1" x14ac:dyDescent="0.3">
      <c r="A11" s="39"/>
      <c r="B11" s="17"/>
      <c r="C11" s="17"/>
      <c r="D11" s="35"/>
      <c r="E11" s="20"/>
    </row>
    <row r="12" spans="1:5" s="14" customFormat="1" ht="20.100000000000001" customHeight="1" thickBot="1" x14ac:dyDescent="0.3">
      <c r="A12" s="85" t="s">
        <v>78</v>
      </c>
      <c r="B12" s="86"/>
      <c r="C12" s="86"/>
      <c r="D12" s="87"/>
      <c r="E12" s="22"/>
    </row>
    <row r="13" spans="1:5" s="11" customFormat="1" ht="15" customHeight="1" x14ac:dyDescent="0.25">
      <c r="A13" s="30" t="s">
        <v>80</v>
      </c>
      <c r="B13" s="44" t="s">
        <v>43</v>
      </c>
      <c r="C13" s="29">
        <v>20090.39</v>
      </c>
      <c r="D13" s="41"/>
      <c r="E13" s="20"/>
    </row>
    <row r="14" spans="1:5" s="11" customFormat="1" ht="15" customHeight="1" x14ac:dyDescent="0.25">
      <c r="A14" s="40"/>
      <c r="B14" s="17"/>
      <c r="C14" s="33"/>
      <c r="D14" s="34"/>
      <c r="E14" s="20"/>
    </row>
    <row r="15" spans="1:5" s="11" customFormat="1" ht="15" customHeight="1" x14ac:dyDescent="0.25">
      <c r="A15" s="30" t="s">
        <v>13</v>
      </c>
      <c r="B15" s="17"/>
      <c r="C15" s="33">
        <f>C13</f>
        <v>20090.39</v>
      </c>
      <c r="D15" s="34"/>
      <c r="E15" s="20"/>
    </row>
    <row r="16" spans="1:5" s="11" customFormat="1" ht="15" customHeight="1" thickBot="1" x14ac:dyDescent="0.3">
      <c r="A16" s="37"/>
      <c r="B16" s="18"/>
      <c r="C16" s="19"/>
      <c r="D16" s="38"/>
      <c r="E16" s="20"/>
    </row>
  </sheetData>
  <mergeCells count="5">
    <mergeCell ref="A1:D1"/>
    <mergeCell ref="A12:D12"/>
    <mergeCell ref="A2:D2"/>
    <mergeCell ref="A5:D5"/>
    <mergeCell ref="A6:D6"/>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4"/>
  <sheetViews>
    <sheetView view="pageBreakPreview" topLeftCell="A7"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5" width="5.85546875" style="1" customWidth="1"/>
    <col min="6" max="16384" width="34.5703125" style="1"/>
  </cols>
  <sheetData>
    <row r="1" spans="1:4" s="11" customFormat="1" ht="20.100000000000001" customHeight="1" thickBot="1" x14ac:dyDescent="0.3">
      <c r="A1" s="98"/>
      <c r="B1" s="98"/>
      <c r="C1" s="98"/>
      <c r="D1" s="98"/>
    </row>
    <row r="2" spans="1:4" s="5" customFormat="1" ht="30" customHeight="1" thickBot="1" x14ac:dyDescent="0.3">
      <c r="A2" s="90" t="s">
        <v>41</v>
      </c>
      <c r="B2" s="91"/>
      <c r="C2" s="91"/>
      <c r="D2" s="92"/>
    </row>
    <row r="3" spans="1:4" s="5" customFormat="1" ht="30" customHeight="1" thickBot="1" x14ac:dyDescent="0.3">
      <c r="A3" s="24" t="s">
        <v>16</v>
      </c>
      <c r="B3" s="25" t="s">
        <v>17</v>
      </c>
      <c r="C3" s="25" t="s">
        <v>18</v>
      </c>
      <c r="D3" s="26" t="s">
        <v>20</v>
      </c>
    </row>
    <row r="4" spans="1:4" ht="15" customHeight="1" thickBot="1" x14ac:dyDescent="0.3">
      <c r="A4" s="18"/>
      <c r="B4" s="18"/>
      <c r="C4" s="19"/>
      <c r="D4" s="18"/>
    </row>
    <row r="5" spans="1:4" s="5" customFormat="1" ht="20.100000000000001" customHeight="1" thickBot="1" x14ac:dyDescent="0.3">
      <c r="A5" s="82" t="s">
        <v>19</v>
      </c>
      <c r="B5" s="83"/>
      <c r="C5" s="83"/>
      <c r="D5" s="84"/>
    </row>
    <row r="6" spans="1:4" s="14" customFormat="1" ht="20.100000000000001" customHeight="1" thickBot="1" x14ac:dyDescent="0.3">
      <c r="A6" s="85" t="s">
        <v>132</v>
      </c>
      <c r="B6" s="86"/>
      <c r="C6" s="86"/>
      <c r="D6" s="87"/>
    </row>
    <row r="7" spans="1:4" s="11" customFormat="1" ht="15" customHeight="1" x14ac:dyDescent="0.25">
      <c r="A7" s="30" t="s">
        <v>133</v>
      </c>
      <c r="B7" s="17" t="s">
        <v>134</v>
      </c>
      <c r="C7" s="33">
        <v>2964</v>
      </c>
      <c r="D7" s="43"/>
    </row>
    <row r="8" spans="1:4" s="11" customFormat="1" ht="15" customHeight="1" x14ac:dyDescent="0.25">
      <c r="A8" s="30"/>
      <c r="B8" s="17"/>
      <c r="C8" s="29"/>
      <c r="D8" s="35"/>
    </row>
    <row r="9" spans="1:4" s="11" customFormat="1" ht="15" customHeight="1" x14ac:dyDescent="0.25">
      <c r="A9" s="30" t="s">
        <v>13</v>
      </c>
      <c r="B9" s="46"/>
      <c r="C9" s="33">
        <f>C7</f>
        <v>2964</v>
      </c>
      <c r="D9" s="47"/>
    </row>
    <row r="10" spans="1:4" s="11" customFormat="1" ht="15" customHeight="1" thickBot="1" x14ac:dyDescent="0.3">
      <c r="A10" s="37"/>
      <c r="B10" s="48"/>
      <c r="C10" s="19"/>
      <c r="D10" s="49"/>
    </row>
    <row r="11" spans="1:4" s="5" customFormat="1" ht="20.100000000000001" customHeight="1" thickBot="1" x14ac:dyDescent="0.3">
      <c r="A11" s="85" t="s">
        <v>1</v>
      </c>
      <c r="B11" s="86"/>
      <c r="C11" s="86"/>
      <c r="D11" s="87"/>
    </row>
    <row r="12" spans="1:4" ht="45" customHeight="1" x14ac:dyDescent="0.25">
      <c r="A12" s="63" t="s">
        <v>44</v>
      </c>
      <c r="B12" s="58" t="s">
        <v>43</v>
      </c>
      <c r="C12" s="74">
        <v>988.88999999999987</v>
      </c>
      <c r="D12" s="60" t="s">
        <v>135</v>
      </c>
    </row>
    <row r="13" spans="1:4" ht="15" customHeight="1" x14ac:dyDescent="0.25">
      <c r="A13" s="66"/>
      <c r="B13" s="17"/>
      <c r="C13" s="17"/>
      <c r="D13" s="67"/>
    </row>
    <row r="14" spans="1:4" ht="15" customHeight="1" x14ac:dyDescent="0.25">
      <c r="A14" s="88" t="s">
        <v>45</v>
      </c>
      <c r="B14" s="28" t="s">
        <v>4</v>
      </c>
      <c r="C14" s="29">
        <v>1084.96</v>
      </c>
      <c r="D14" s="105" t="s">
        <v>135</v>
      </c>
    </row>
    <row r="15" spans="1:4" ht="15" customHeight="1" x14ac:dyDescent="0.25">
      <c r="A15" s="88"/>
      <c r="B15" s="31" t="s">
        <v>2</v>
      </c>
      <c r="C15" s="32">
        <v>841.6</v>
      </c>
      <c r="D15" s="105"/>
    </row>
    <row r="16" spans="1:4" ht="15" customHeight="1" x14ac:dyDescent="0.25">
      <c r="A16" s="68"/>
      <c r="B16" s="28" t="s">
        <v>12</v>
      </c>
      <c r="C16" s="33">
        <f>SUM(C14:C15)</f>
        <v>1926.56</v>
      </c>
      <c r="D16" s="105"/>
    </row>
    <row r="17" spans="1:4" ht="15" customHeight="1" x14ac:dyDescent="0.25">
      <c r="A17" s="66"/>
      <c r="B17" s="17"/>
      <c r="C17" s="17"/>
      <c r="D17" s="67"/>
    </row>
    <row r="18" spans="1:4" ht="15" customHeight="1" x14ac:dyDescent="0.25">
      <c r="A18" s="88" t="s">
        <v>46</v>
      </c>
      <c r="B18" s="28" t="s">
        <v>4</v>
      </c>
      <c r="C18" s="29">
        <v>464.09999999999997</v>
      </c>
      <c r="D18" s="105" t="s">
        <v>135</v>
      </c>
    </row>
    <row r="19" spans="1:4" s="11" customFormat="1" ht="15" customHeight="1" x14ac:dyDescent="0.25">
      <c r="A19" s="88"/>
      <c r="B19" s="31" t="s">
        <v>2</v>
      </c>
      <c r="C19" s="32">
        <v>233.09</v>
      </c>
      <c r="D19" s="105"/>
    </row>
    <row r="20" spans="1:4" s="11" customFormat="1" ht="15" customHeight="1" x14ac:dyDescent="0.25">
      <c r="A20" s="36"/>
      <c r="B20" s="28" t="s">
        <v>12</v>
      </c>
      <c r="C20" s="33">
        <f>SUM(C18:C19)</f>
        <v>697.18999999999994</v>
      </c>
      <c r="D20" s="105"/>
    </row>
    <row r="21" spans="1:4" s="11" customFormat="1" ht="15" customHeight="1" x14ac:dyDescent="0.25">
      <c r="A21" s="66"/>
      <c r="B21" s="17"/>
      <c r="C21" s="17"/>
      <c r="D21" s="67"/>
    </row>
    <row r="22" spans="1:4" s="11" customFormat="1" ht="15" customHeight="1" x14ac:dyDescent="0.25">
      <c r="A22" s="88" t="s">
        <v>47</v>
      </c>
      <c r="B22" s="28" t="s">
        <v>4</v>
      </c>
      <c r="C22" s="29">
        <v>824.69</v>
      </c>
      <c r="D22" s="105" t="s">
        <v>135</v>
      </c>
    </row>
    <row r="23" spans="1:4" s="11" customFormat="1" ht="15" customHeight="1" x14ac:dyDescent="0.25">
      <c r="A23" s="88"/>
      <c r="B23" s="31" t="s">
        <v>2</v>
      </c>
      <c r="C23" s="32">
        <v>819.05000000000007</v>
      </c>
      <c r="D23" s="105"/>
    </row>
    <row r="24" spans="1:4" s="11" customFormat="1" ht="15" customHeight="1" x14ac:dyDescent="0.25">
      <c r="A24" s="36"/>
      <c r="B24" s="28" t="s">
        <v>12</v>
      </c>
      <c r="C24" s="33">
        <f>SUM(C22:C23)</f>
        <v>1643.7400000000002</v>
      </c>
      <c r="D24" s="105"/>
    </row>
    <row r="25" spans="1:4" s="11" customFormat="1" ht="15" customHeight="1" x14ac:dyDescent="0.25">
      <c r="A25" s="36"/>
      <c r="B25" s="28"/>
      <c r="C25" s="33"/>
      <c r="D25" s="43"/>
    </row>
    <row r="26" spans="1:4" s="11" customFormat="1" ht="30" customHeight="1" x14ac:dyDescent="0.25">
      <c r="A26" s="30" t="s">
        <v>83</v>
      </c>
      <c r="B26" s="44" t="s">
        <v>136</v>
      </c>
      <c r="C26" s="29">
        <v>3000</v>
      </c>
      <c r="D26" s="69" t="s">
        <v>140</v>
      </c>
    </row>
    <row r="27" spans="1:4" s="11" customFormat="1" ht="30" customHeight="1" x14ac:dyDescent="0.25">
      <c r="A27" s="36"/>
      <c r="B27" s="44" t="s">
        <v>137</v>
      </c>
      <c r="C27" s="29">
        <v>3000</v>
      </c>
      <c r="D27" s="69"/>
    </row>
    <row r="28" spans="1:4" s="11" customFormat="1" ht="15" customHeight="1" x14ac:dyDescent="0.25">
      <c r="A28" s="36"/>
      <c r="B28" s="70" t="s">
        <v>12</v>
      </c>
      <c r="C28" s="71">
        <f>SUM(C26:C27)</f>
        <v>6000</v>
      </c>
      <c r="D28" s="69"/>
    </row>
    <row r="29" spans="1:4" s="11" customFormat="1" ht="15" customHeight="1" x14ac:dyDescent="0.25">
      <c r="A29" s="36"/>
      <c r="B29" s="28"/>
      <c r="C29" s="33"/>
      <c r="D29" s="43"/>
    </row>
    <row r="30" spans="1:4" s="11" customFormat="1" ht="15" customHeight="1" x14ac:dyDescent="0.25">
      <c r="A30" s="30" t="s">
        <v>138</v>
      </c>
      <c r="B30" s="28" t="s">
        <v>141</v>
      </c>
      <c r="C30" s="29">
        <v>38641</v>
      </c>
      <c r="D30" s="97" t="s">
        <v>142</v>
      </c>
    </row>
    <row r="31" spans="1:4" s="11" customFormat="1" ht="15" customHeight="1" x14ac:dyDescent="0.25">
      <c r="A31" s="36"/>
      <c r="B31" s="28" t="s">
        <v>139</v>
      </c>
      <c r="C31" s="29">
        <v>15000</v>
      </c>
      <c r="D31" s="97"/>
    </row>
    <row r="32" spans="1:4" s="11" customFormat="1" ht="15" customHeight="1" x14ac:dyDescent="0.25">
      <c r="A32" s="36"/>
      <c r="B32" s="31"/>
      <c r="C32" s="32"/>
      <c r="D32" s="97"/>
    </row>
    <row r="33" spans="1:6" s="11" customFormat="1" ht="135" customHeight="1" x14ac:dyDescent="0.25">
      <c r="A33" s="36"/>
      <c r="B33" s="28" t="s">
        <v>12</v>
      </c>
      <c r="C33" s="33">
        <f>SUM(C30:C32)</f>
        <v>53641</v>
      </c>
      <c r="D33" s="97"/>
    </row>
    <row r="34" spans="1:6" s="11" customFormat="1" ht="15" customHeight="1" x14ac:dyDescent="0.25">
      <c r="A34" s="30"/>
      <c r="B34" s="17"/>
      <c r="C34" s="33"/>
      <c r="D34" s="35"/>
    </row>
    <row r="35" spans="1:6" ht="15" customHeight="1" x14ac:dyDescent="0.25">
      <c r="A35" s="30" t="s">
        <v>13</v>
      </c>
      <c r="B35" s="17"/>
      <c r="C35" s="33">
        <f>C12+C16+C20+C24+C28+C33</f>
        <v>64897.380000000005</v>
      </c>
      <c r="D35" s="67"/>
    </row>
    <row r="36" spans="1:6" ht="15" customHeight="1" thickBot="1" x14ac:dyDescent="0.3">
      <c r="A36" s="37"/>
      <c r="B36" s="18"/>
      <c r="C36" s="19"/>
      <c r="D36" s="38"/>
    </row>
    <row r="37" spans="1:6" ht="15" customHeight="1" thickBot="1" x14ac:dyDescent="0.3">
      <c r="A37" s="58"/>
      <c r="B37" s="58"/>
      <c r="C37" s="59"/>
      <c r="D37" s="58"/>
    </row>
    <row r="38" spans="1:6" s="14" customFormat="1" ht="20.100000000000001" customHeight="1" thickBot="1" x14ac:dyDescent="0.3">
      <c r="A38" s="82" t="s">
        <v>21</v>
      </c>
      <c r="B38" s="83"/>
      <c r="C38" s="83"/>
      <c r="D38" s="84"/>
    </row>
    <row r="39" spans="1:6" s="14" customFormat="1" ht="20.100000000000001" customHeight="1" thickBot="1" x14ac:dyDescent="0.3">
      <c r="A39" s="85" t="s">
        <v>32</v>
      </c>
      <c r="B39" s="86"/>
      <c r="C39" s="86"/>
      <c r="D39" s="87"/>
    </row>
    <row r="40" spans="1:6" s="11" customFormat="1" ht="15" customHeight="1" x14ac:dyDescent="0.25">
      <c r="A40" s="30" t="s">
        <v>81</v>
      </c>
      <c r="B40" s="17" t="s">
        <v>33</v>
      </c>
      <c r="C40" s="29">
        <v>19958.91</v>
      </c>
      <c r="D40" s="34"/>
    </row>
    <row r="41" spans="1:6" s="11" customFormat="1" ht="15" customHeight="1" x14ac:dyDescent="0.25">
      <c r="A41" s="30"/>
      <c r="B41" s="31" t="s">
        <v>6</v>
      </c>
      <c r="C41" s="32">
        <v>21306.510000000002</v>
      </c>
      <c r="D41" s="34"/>
    </row>
    <row r="42" spans="1:6" s="11" customFormat="1" ht="15" customHeight="1" x14ac:dyDescent="0.25">
      <c r="A42" s="30"/>
      <c r="B42" s="28" t="s">
        <v>12</v>
      </c>
      <c r="C42" s="33">
        <f>SUM(C40:C41)</f>
        <v>41265.42</v>
      </c>
      <c r="D42" s="34"/>
    </row>
    <row r="43" spans="1:6" s="11" customFormat="1" ht="15" customHeight="1" x14ac:dyDescent="0.25">
      <c r="A43" s="30"/>
      <c r="B43" s="28"/>
      <c r="C43" s="33"/>
      <c r="D43" s="43"/>
    </row>
    <row r="44" spans="1:6" s="11" customFormat="1" ht="15" customHeight="1" x14ac:dyDescent="0.25">
      <c r="A44" s="30" t="s">
        <v>82</v>
      </c>
      <c r="B44" s="17" t="s">
        <v>83</v>
      </c>
      <c r="C44" s="33">
        <v>5444</v>
      </c>
      <c r="D44" s="43"/>
    </row>
    <row r="45" spans="1:6" s="11" customFormat="1" ht="15" customHeight="1" x14ac:dyDescent="0.25">
      <c r="A45" s="30"/>
      <c r="B45" s="17"/>
      <c r="C45" s="29"/>
      <c r="D45" s="35"/>
    </row>
    <row r="46" spans="1:6" s="11" customFormat="1" ht="15" customHeight="1" x14ac:dyDescent="0.25">
      <c r="A46" s="30" t="s">
        <v>13</v>
      </c>
      <c r="B46" s="46"/>
      <c r="C46" s="33">
        <f>C42+C44</f>
        <v>46709.42</v>
      </c>
      <c r="D46" s="47"/>
    </row>
    <row r="47" spans="1:6" s="11" customFormat="1" ht="15" customHeight="1" thickBot="1" x14ac:dyDescent="0.3">
      <c r="A47" s="37"/>
      <c r="B47" s="48"/>
      <c r="C47" s="19"/>
      <c r="D47" s="49"/>
    </row>
    <row r="48" spans="1:6" ht="20.100000000000001" customHeight="1" thickBot="1" x14ac:dyDescent="0.3">
      <c r="A48" s="85" t="s">
        <v>11</v>
      </c>
      <c r="B48" s="86"/>
      <c r="C48" s="86"/>
      <c r="D48" s="87"/>
      <c r="F48" s="11"/>
    </row>
    <row r="49" spans="1:4" ht="15" customHeight="1" x14ac:dyDescent="0.25">
      <c r="A49" s="30" t="s">
        <v>85</v>
      </c>
      <c r="B49" s="17" t="s">
        <v>0</v>
      </c>
      <c r="C49" s="29">
        <v>10180.189999999999</v>
      </c>
      <c r="D49" s="34"/>
    </row>
    <row r="50" spans="1:4" s="11" customFormat="1" ht="15" customHeight="1" x14ac:dyDescent="0.25">
      <c r="A50" s="30"/>
      <c r="B50" s="17" t="s">
        <v>5</v>
      </c>
      <c r="C50" s="29">
        <v>16178.76</v>
      </c>
      <c r="D50" s="34"/>
    </row>
    <row r="51" spans="1:4" ht="15" customHeight="1" x14ac:dyDescent="0.25">
      <c r="A51" s="30"/>
      <c r="B51" s="31" t="s">
        <v>2</v>
      </c>
      <c r="C51" s="32">
        <v>14761.209999999997</v>
      </c>
      <c r="D51" s="34"/>
    </row>
    <row r="52" spans="1:4" ht="15" customHeight="1" x14ac:dyDescent="0.25">
      <c r="A52" s="30"/>
      <c r="B52" s="28" t="s">
        <v>12</v>
      </c>
      <c r="C52" s="33">
        <f>SUM(C49:C51)</f>
        <v>41120.159999999996</v>
      </c>
      <c r="D52" s="34"/>
    </row>
    <row r="53" spans="1:4" ht="15" customHeight="1" x14ac:dyDescent="0.25">
      <c r="A53" s="30"/>
      <c r="B53" s="28"/>
      <c r="C53" s="29"/>
      <c r="D53" s="35"/>
    </row>
    <row r="54" spans="1:4" s="11" customFormat="1" ht="15" customHeight="1" x14ac:dyDescent="0.25">
      <c r="A54" s="30" t="s">
        <v>159</v>
      </c>
      <c r="B54" s="17" t="s">
        <v>6</v>
      </c>
      <c r="C54" s="33">
        <v>29337.619999999995</v>
      </c>
      <c r="D54" s="43"/>
    </row>
    <row r="55" spans="1:4" s="11" customFormat="1" ht="15" customHeight="1" x14ac:dyDescent="0.25">
      <c r="A55" s="30"/>
      <c r="B55" s="17"/>
      <c r="C55" s="29"/>
      <c r="D55" s="35"/>
    </row>
    <row r="56" spans="1:4" s="11" customFormat="1" ht="15" customHeight="1" x14ac:dyDescent="0.25">
      <c r="A56" s="30" t="s">
        <v>103</v>
      </c>
      <c r="B56" s="17" t="s">
        <v>6</v>
      </c>
      <c r="C56" s="33">
        <v>5569.17</v>
      </c>
      <c r="D56" s="72"/>
    </row>
    <row r="57" spans="1:4" ht="15" customHeight="1" x14ac:dyDescent="0.25">
      <c r="A57" s="30"/>
      <c r="B57" s="17"/>
      <c r="C57" s="33"/>
      <c r="D57" s="35"/>
    </row>
    <row r="58" spans="1:4" ht="15" customHeight="1" x14ac:dyDescent="0.25">
      <c r="A58" s="30" t="s">
        <v>13</v>
      </c>
      <c r="B58" s="17"/>
      <c r="C58" s="33">
        <f>C52+C54+C56</f>
        <v>76026.95</v>
      </c>
      <c r="D58" s="35"/>
    </row>
    <row r="59" spans="1:4" ht="15" customHeight="1" thickBot="1" x14ac:dyDescent="0.3">
      <c r="A59" s="73"/>
      <c r="B59" s="18"/>
      <c r="C59" s="19"/>
      <c r="D59" s="38"/>
    </row>
    <row r="60" spans="1:4" s="11" customFormat="1" ht="15" customHeight="1" thickBot="1" x14ac:dyDescent="0.3">
      <c r="A60" s="58"/>
      <c r="B60" s="58"/>
      <c r="C60" s="59"/>
      <c r="D60" s="58"/>
    </row>
    <row r="61" spans="1:4" s="14" customFormat="1" ht="20.100000000000001" customHeight="1" thickBot="1" x14ac:dyDescent="0.3">
      <c r="A61" s="82" t="s">
        <v>158</v>
      </c>
      <c r="B61" s="83"/>
      <c r="C61" s="83"/>
      <c r="D61" s="84"/>
    </row>
    <row r="62" spans="1:4" s="14" customFormat="1" ht="20.100000000000001" customHeight="1" thickBot="1" x14ac:dyDescent="0.3">
      <c r="A62" s="85" t="s">
        <v>143</v>
      </c>
      <c r="B62" s="86"/>
      <c r="C62" s="86"/>
      <c r="D62" s="87"/>
    </row>
    <row r="63" spans="1:4" s="11" customFormat="1" ht="15" customHeight="1" x14ac:dyDescent="0.25">
      <c r="A63" s="30" t="s">
        <v>144</v>
      </c>
      <c r="B63" s="17" t="s">
        <v>145</v>
      </c>
      <c r="C63" s="33">
        <v>6146.16</v>
      </c>
      <c r="D63" s="43" t="s">
        <v>146</v>
      </c>
    </row>
    <row r="64" spans="1:4" s="11" customFormat="1" ht="15" customHeight="1" x14ac:dyDescent="0.25">
      <c r="A64" s="30"/>
      <c r="B64" s="28"/>
      <c r="C64" s="33"/>
      <c r="D64" s="43"/>
    </row>
    <row r="65" spans="1:4" s="11" customFormat="1" ht="15" customHeight="1" x14ac:dyDescent="0.25">
      <c r="A65" s="30" t="s">
        <v>147</v>
      </c>
      <c r="B65" s="17" t="s">
        <v>6</v>
      </c>
      <c r="C65" s="33">
        <v>3815.13</v>
      </c>
      <c r="D65" s="43" t="s">
        <v>148</v>
      </c>
    </row>
    <row r="66" spans="1:4" s="11" customFormat="1" ht="15" customHeight="1" x14ac:dyDescent="0.25">
      <c r="A66" s="30"/>
      <c r="B66" s="28"/>
      <c r="C66" s="33"/>
      <c r="D66" s="43"/>
    </row>
    <row r="67" spans="1:4" s="11" customFormat="1" ht="15" customHeight="1" x14ac:dyDescent="0.25">
      <c r="A67" s="30" t="s">
        <v>149</v>
      </c>
      <c r="B67" s="17" t="s">
        <v>150</v>
      </c>
      <c r="C67" s="33">
        <v>22170</v>
      </c>
      <c r="D67" s="43" t="s">
        <v>151</v>
      </c>
    </row>
    <row r="68" spans="1:4" s="11" customFormat="1" ht="15" customHeight="1" x14ac:dyDescent="0.25">
      <c r="A68" s="30"/>
      <c r="B68" s="28"/>
      <c r="C68" s="33"/>
      <c r="D68" s="43"/>
    </row>
    <row r="69" spans="1:4" s="11" customFormat="1" ht="15" customHeight="1" x14ac:dyDescent="0.25">
      <c r="A69" s="30" t="s">
        <v>152</v>
      </c>
      <c r="B69" s="17" t="s">
        <v>153</v>
      </c>
      <c r="C69" s="33">
        <v>300</v>
      </c>
      <c r="D69" s="43" t="s">
        <v>154</v>
      </c>
    </row>
    <row r="70" spans="1:4" s="11" customFormat="1" ht="15" customHeight="1" x14ac:dyDescent="0.25">
      <c r="A70" s="30"/>
      <c r="B70" s="28"/>
      <c r="C70" s="33"/>
      <c r="D70" s="43"/>
    </row>
    <row r="71" spans="1:4" s="11" customFormat="1" ht="15" customHeight="1" x14ac:dyDescent="0.25">
      <c r="A71" s="30" t="s">
        <v>155</v>
      </c>
      <c r="B71" s="17" t="s">
        <v>156</v>
      </c>
      <c r="C71" s="33">
        <v>366</v>
      </c>
      <c r="D71" s="43" t="s">
        <v>157</v>
      </c>
    </row>
    <row r="72" spans="1:4" s="11" customFormat="1" ht="15" customHeight="1" x14ac:dyDescent="0.25">
      <c r="A72" s="30"/>
      <c r="B72" s="17"/>
      <c r="C72" s="29"/>
      <c r="D72" s="35"/>
    </row>
    <row r="73" spans="1:4" s="11" customFormat="1" ht="15" customHeight="1" x14ac:dyDescent="0.25">
      <c r="A73" s="30" t="s">
        <v>13</v>
      </c>
      <c r="B73" s="46"/>
      <c r="C73" s="33">
        <f>SUM(C63:C72)</f>
        <v>32797.29</v>
      </c>
      <c r="D73" s="47"/>
    </row>
    <row r="74" spans="1:4" s="11" customFormat="1" ht="15" customHeight="1" thickBot="1" x14ac:dyDescent="0.3">
      <c r="A74" s="37"/>
      <c r="B74" s="48"/>
      <c r="C74" s="19"/>
      <c r="D74" s="49"/>
    </row>
  </sheetData>
  <mergeCells count="17">
    <mergeCell ref="D30:D33"/>
    <mergeCell ref="A61:D61"/>
    <mergeCell ref="A62:D62"/>
    <mergeCell ref="A1:D1"/>
    <mergeCell ref="A48:D48"/>
    <mergeCell ref="A2:D2"/>
    <mergeCell ref="A5:D5"/>
    <mergeCell ref="A11:D11"/>
    <mergeCell ref="A14:A15"/>
    <mergeCell ref="A18:A19"/>
    <mergeCell ref="A22:A23"/>
    <mergeCell ref="A38:D38"/>
    <mergeCell ref="A39:D39"/>
    <mergeCell ref="A6:D6"/>
    <mergeCell ref="D14:D16"/>
    <mergeCell ref="D18:D20"/>
    <mergeCell ref="D22:D24"/>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rowBreaks count="3" manualBreakCount="3">
    <brk id="25" max="16383" man="1"/>
    <brk id="37" max="16383" man="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zoomScaleNormal="100" zoomScaleSheetLayoutView="100" workbookViewId="0">
      <selection activeCell="B10" sqref="B10"/>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4" s="11" customFormat="1" ht="20.100000000000001" customHeight="1" thickBot="1" x14ac:dyDescent="0.3">
      <c r="A1" s="98"/>
      <c r="B1" s="98"/>
      <c r="C1" s="98"/>
      <c r="D1" s="98"/>
    </row>
    <row r="2" spans="1:4" s="5" customFormat="1" ht="30" customHeight="1" thickBot="1" x14ac:dyDescent="0.3">
      <c r="A2" s="90" t="s">
        <v>168</v>
      </c>
      <c r="B2" s="91"/>
      <c r="C2" s="91"/>
      <c r="D2" s="92"/>
    </row>
    <row r="3" spans="1:4" s="5" customFormat="1" ht="30" customHeight="1" thickBot="1" x14ac:dyDescent="0.3">
      <c r="A3" s="24" t="s">
        <v>16</v>
      </c>
      <c r="B3" s="25" t="s">
        <v>17</v>
      </c>
      <c r="C3" s="25" t="s">
        <v>18</v>
      </c>
      <c r="D3" s="26" t="s">
        <v>20</v>
      </c>
    </row>
    <row r="4" spans="1:4" ht="15" customHeight="1" thickBot="1" x14ac:dyDescent="0.3">
      <c r="A4" s="18"/>
      <c r="B4" s="18"/>
      <c r="C4" s="19"/>
      <c r="D4" s="18"/>
    </row>
    <row r="5" spans="1:4" s="5" customFormat="1" ht="20.100000000000001" customHeight="1" thickBot="1" x14ac:dyDescent="0.3">
      <c r="A5" s="82" t="s">
        <v>48</v>
      </c>
      <c r="B5" s="83"/>
      <c r="C5" s="83"/>
      <c r="D5" s="84"/>
    </row>
    <row r="6" spans="1:4" s="5" customFormat="1" ht="20.100000000000001" customHeight="1" thickBot="1" x14ac:dyDescent="0.3">
      <c r="A6" s="85" t="s">
        <v>31</v>
      </c>
      <c r="B6" s="86"/>
      <c r="C6" s="86"/>
      <c r="D6" s="87"/>
    </row>
    <row r="7" spans="1:4" x14ac:dyDescent="0.25">
      <c r="A7" s="63" t="s">
        <v>86</v>
      </c>
      <c r="B7" s="58" t="s">
        <v>33</v>
      </c>
      <c r="C7" s="29">
        <v>8432.130000000001</v>
      </c>
      <c r="D7" s="41"/>
    </row>
    <row r="8" spans="1:4" x14ac:dyDescent="0.25">
      <c r="A8" s="39"/>
      <c r="B8" s="31" t="s">
        <v>87</v>
      </c>
      <c r="C8" s="32">
        <v>7680.89</v>
      </c>
      <c r="D8" s="34"/>
    </row>
    <row r="9" spans="1:4" x14ac:dyDescent="0.25">
      <c r="A9" s="39"/>
      <c r="B9" s="28" t="s">
        <v>12</v>
      </c>
      <c r="C9" s="33">
        <f>SUM(C7:C8)</f>
        <v>16113.02</v>
      </c>
      <c r="D9" s="34"/>
    </row>
    <row r="10" spans="1:4" s="11" customFormat="1" ht="15" customHeight="1" x14ac:dyDescent="0.25">
      <c r="A10" s="40"/>
      <c r="B10" s="17"/>
      <c r="C10" s="33"/>
      <c r="D10" s="34"/>
    </row>
    <row r="11" spans="1:4" ht="15" customHeight="1" x14ac:dyDescent="0.25">
      <c r="A11" s="30" t="s">
        <v>13</v>
      </c>
      <c r="B11" s="17"/>
      <c r="C11" s="33">
        <f>C9</f>
        <v>16113.02</v>
      </c>
      <c r="D11" s="35"/>
    </row>
    <row r="12" spans="1:4" ht="15" customHeight="1" thickBot="1" x14ac:dyDescent="0.3">
      <c r="A12" s="37"/>
      <c r="B12" s="18"/>
      <c r="C12" s="19"/>
      <c r="D12" s="38"/>
    </row>
    <row r="14" spans="1:4" x14ac:dyDescent="0.25">
      <c r="C14" s="10"/>
    </row>
  </sheetData>
  <mergeCells count="4">
    <mergeCell ref="A2:D2"/>
    <mergeCell ref="A5:D5"/>
    <mergeCell ref="A6:D6"/>
    <mergeCell ref="A1:D1"/>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38"/>
  <sheetViews>
    <sheetView view="pageBreakPreview" topLeftCell="A52" zoomScaleNormal="100" zoomScaleSheetLayoutView="100" workbookViewId="0">
      <selection activeCell="B74" sqref="B74"/>
    </sheetView>
  </sheetViews>
  <sheetFormatPr defaultColWidth="34.5703125" defaultRowHeight="15" x14ac:dyDescent="0.25"/>
  <cols>
    <col min="1" max="1" width="30.7109375" style="2" customWidth="1"/>
    <col min="2" max="2" width="35.7109375" style="1" customWidth="1"/>
    <col min="3" max="3" width="15.7109375" style="2" customWidth="1"/>
    <col min="4" max="4" width="48.7109375" style="1" customWidth="1"/>
    <col min="5" max="16384" width="34.5703125" style="1"/>
  </cols>
  <sheetData>
    <row r="1" spans="1:5" s="11" customFormat="1" ht="14.1" customHeight="1" thickBot="1" x14ac:dyDescent="0.3">
      <c r="A1" s="98"/>
      <c r="B1" s="98"/>
      <c r="C1" s="98"/>
      <c r="D1" s="98"/>
    </row>
    <row r="2" spans="1:5" s="5" customFormat="1" ht="30" customHeight="1" thickBot="1" x14ac:dyDescent="0.3">
      <c r="A2" s="90" t="s">
        <v>169</v>
      </c>
      <c r="B2" s="91"/>
      <c r="C2" s="91"/>
      <c r="D2" s="92"/>
    </row>
    <row r="3" spans="1:5" s="5" customFormat="1" ht="30" customHeight="1" thickBot="1" x14ac:dyDescent="0.3">
      <c r="A3" s="24" t="s">
        <v>16</v>
      </c>
      <c r="B3" s="25" t="s">
        <v>17</v>
      </c>
      <c r="C3" s="25" t="s">
        <v>18</v>
      </c>
      <c r="D3" s="26" t="s">
        <v>20</v>
      </c>
    </row>
    <row r="4" spans="1:5" ht="12.95" customHeight="1" thickBot="1" x14ac:dyDescent="0.3">
      <c r="A4" s="18"/>
      <c r="B4" s="18"/>
      <c r="C4" s="19"/>
      <c r="D4" s="18"/>
    </row>
    <row r="5" spans="1:5" s="5" customFormat="1" ht="20.100000000000001" customHeight="1" thickBot="1" x14ac:dyDescent="0.3">
      <c r="A5" s="82" t="s">
        <v>48</v>
      </c>
      <c r="B5" s="83"/>
      <c r="C5" s="83"/>
      <c r="D5" s="84"/>
    </row>
    <row r="6" spans="1:5" s="5" customFormat="1" ht="20.100000000000001" customHeight="1" thickBot="1" x14ac:dyDescent="0.3">
      <c r="A6" s="85" t="s">
        <v>63</v>
      </c>
      <c r="B6" s="86"/>
      <c r="C6" s="86"/>
      <c r="D6" s="87"/>
    </row>
    <row r="7" spans="1:5" ht="15" customHeight="1" x14ac:dyDescent="0.25">
      <c r="A7" s="63" t="s">
        <v>7</v>
      </c>
      <c r="B7" s="58"/>
      <c r="C7" s="74"/>
      <c r="D7" s="75"/>
    </row>
    <row r="8" spans="1:5" ht="30" x14ac:dyDescent="0.25">
      <c r="A8" s="66" t="s">
        <v>50</v>
      </c>
      <c r="B8" s="28" t="s">
        <v>4</v>
      </c>
      <c r="C8" s="29">
        <v>1185.24</v>
      </c>
      <c r="D8" s="67"/>
      <c r="E8" s="16"/>
    </row>
    <row r="9" spans="1:5" ht="30" customHeight="1" x14ac:dyDescent="0.25">
      <c r="A9" s="66" t="s">
        <v>51</v>
      </c>
      <c r="B9" s="28" t="s">
        <v>4</v>
      </c>
      <c r="C9" s="29">
        <v>439.11</v>
      </c>
      <c r="D9" s="67"/>
    </row>
    <row r="10" spans="1:5" ht="30" customHeight="1" x14ac:dyDescent="0.25">
      <c r="A10" s="66" t="s">
        <v>49</v>
      </c>
      <c r="B10" s="28" t="s">
        <v>4</v>
      </c>
      <c r="C10" s="29">
        <v>264.18</v>
      </c>
      <c r="D10" s="67"/>
      <c r="E10" s="11"/>
    </row>
    <row r="11" spans="1:5" ht="30" customHeight="1" x14ac:dyDescent="0.25">
      <c r="A11" s="66" t="s">
        <v>52</v>
      </c>
      <c r="B11" s="28" t="s">
        <v>4</v>
      </c>
      <c r="C11" s="29">
        <v>464.1</v>
      </c>
      <c r="D11" s="67"/>
      <c r="E11" s="11"/>
    </row>
    <row r="12" spans="1:5" ht="30" customHeight="1" x14ac:dyDescent="0.25">
      <c r="A12" s="66" t="s">
        <v>53</v>
      </c>
      <c r="B12" s="28" t="s">
        <v>35</v>
      </c>
      <c r="C12" s="29">
        <v>380.56</v>
      </c>
      <c r="D12" s="67"/>
      <c r="E12" s="11"/>
    </row>
    <row r="13" spans="1:5" ht="30" customHeight="1" x14ac:dyDescent="0.25">
      <c r="A13" s="66" t="s">
        <v>54</v>
      </c>
      <c r="B13" s="28" t="s">
        <v>4</v>
      </c>
      <c r="C13" s="29">
        <v>464.09</v>
      </c>
      <c r="D13" s="67"/>
      <c r="E13" s="11"/>
    </row>
    <row r="14" spans="1:5" x14ac:dyDescent="0.25">
      <c r="A14" s="66" t="s">
        <v>55</v>
      </c>
      <c r="B14" s="28" t="s">
        <v>4</v>
      </c>
      <c r="C14" s="29">
        <v>464.1</v>
      </c>
      <c r="D14" s="67"/>
      <c r="E14" s="11"/>
    </row>
    <row r="15" spans="1:5" ht="15" customHeight="1" x14ac:dyDescent="0.25">
      <c r="A15" s="66" t="s">
        <v>56</v>
      </c>
      <c r="B15" s="28" t="s">
        <v>35</v>
      </c>
      <c r="C15" s="29">
        <v>380.56</v>
      </c>
      <c r="D15" s="67"/>
      <c r="E15" s="11"/>
    </row>
    <row r="16" spans="1:5" ht="30" x14ac:dyDescent="0.25">
      <c r="A16" s="66" t="s">
        <v>57</v>
      </c>
      <c r="B16" s="28" t="s">
        <v>4</v>
      </c>
      <c r="C16" s="29">
        <v>439.11</v>
      </c>
      <c r="D16" s="67"/>
      <c r="E16" s="11"/>
    </row>
    <row r="17" spans="1:5" ht="30" customHeight="1" x14ac:dyDescent="0.25">
      <c r="A17" s="66" t="s">
        <v>59</v>
      </c>
      <c r="B17" s="31" t="s">
        <v>4</v>
      </c>
      <c r="C17" s="32">
        <v>349.86</v>
      </c>
      <c r="D17" s="67"/>
      <c r="E17" s="11"/>
    </row>
    <row r="18" spans="1:5" ht="15" customHeight="1" x14ac:dyDescent="0.25">
      <c r="A18" s="36"/>
      <c r="B18" s="28" t="s">
        <v>12</v>
      </c>
      <c r="C18" s="33">
        <f>SUM(C8:C17)</f>
        <v>4830.91</v>
      </c>
      <c r="D18" s="67"/>
      <c r="E18" s="11"/>
    </row>
    <row r="19" spans="1:5" ht="9.9499999999999993" customHeight="1" x14ac:dyDescent="0.25">
      <c r="A19" s="76"/>
      <c r="B19" s="28"/>
      <c r="C19" s="29"/>
      <c r="D19" s="35"/>
      <c r="E19" s="11"/>
    </row>
    <row r="20" spans="1:5" ht="15" customHeight="1" x14ac:dyDescent="0.25">
      <c r="A20" s="27" t="s">
        <v>58</v>
      </c>
      <c r="B20" s="28" t="s">
        <v>3</v>
      </c>
      <c r="C20" s="29">
        <v>3739.66</v>
      </c>
      <c r="D20" s="34"/>
    </row>
    <row r="21" spans="1:5" ht="15" customHeight="1" x14ac:dyDescent="0.25">
      <c r="A21" s="36"/>
      <c r="B21" s="31" t="s">
        <v>0</v>
      </c>
      <c r="C21" s="32">
        <v>6479.5199999999995</v>
      </c>
      <c r="D21" s="34"/>
    </row>
    <row r="22" spans="1:5" ht="15" customHeight="1" x14ac:dyDescent="0.25">
      <c r="A22" s="36"/>
      <c r="B22" s="28" t="s">
        <v>12</v>
      </c>
      <c r="C22" s="33">
        <f>SUM(C20:C21)</f>
        <v>10219.18</v>
      </c>
      <c r="D22" s="34"/>
    </row>
    <row r="23" spans="1:5" ht="11.1" customHeight="1" x14ac:dyDescent="0.25">
      <c r="A23" s="36"/>
      <c r="B23" s="28"/>
      <c r="C23" s="29"/>
      <c r="D23" s="35"/>
    </row>
    <row r="24" spans="1:5" s="11" customFormat="1" ht="14.1" customHeight="1" x14ac:dyDescent="0.25">
      <c r="A24" s="30" t="s">
        <v>13</v>
      </c>
      <c r="B24" s="17"/>
      <c r="C24" s="33">
        <f>C18+C22</f>
        <v>15050.09</v>
      </c>
      <c r="D24" s="35"/>
    </row>
    <row r="25" spans="1:5" ht="9.9499999999999993" customHeight="1" thickBot="1" x14ac:dyDescent="0.3">
      <c r="A25" s="77"/>
      <c r="B25" s="18"/>
      <c r="C25" s="19"/>
      <c r="D25" s="38"/>
    </row>
    <row r="26" spans="1:5" s="14" customFormat="1" ht="20.100000000000001" customHeight="1" thickBot="1" x14ac:dyDescent="0.3">
      <c r="A26" s="85" t="s">
        <v>60</v>
      </c>
      <c r="B26" s="86"/>
      <c r="C26" s="86"/>
      <c r="D26" s="87"/>
    </row>
    <row r="27" spans="1:5" s="12" customFormat="1" ht="15" customHeight="1" x14ac:dyDescent="0.25">
      <c r="A27" s="30" t="s">
        <v>61</v>
      </c>
      <c r="B27" s="62" t="s">
        <v>3</v>
      </c>
      <c r="C27" s="29">
        <v>1135.25</v>
      </c>
      <c r="D27" s="34"/>
    </row>
    <row r="28" spans="1:5" s="12" customFormat="1" ht="15" customHeight="1" x14ac:dyDescent="0.25">
      <c r="A28" s="30"/>
      <c r="B28" s="62" t="s">
        <v>0</v>
      </c>
      <c r="C28" s="29">
        <v>2393.9899999999998</v>
      </c>
      <c r="D28" s="34"/>
    </row>
    <row r="29" spans="1:5" s="12" customFormat="1" ht="15" customHeight="1" x14ac:dyDescent="0.25">
      <c r="A29" s="30"/>
      <c r="B29" s="78" t="s">
        <v>4</v>
      </c>
      <c r="C29" s="32">
        <v>3277.2500000000005</v>
      </c>
      <c r="D29" s="34"/>
    </row>
    <row r="30" spans="1:5" s="11" customFormat="1" ht="15" customHeight="1" x14ac:dyDescent="0.25">
      <c r="A30" s="36"/>
      <c r="B30" s="70" t="s">
        <v>12</v>
      </c>
      <c r="C30" s="71">
        <f>SUM(C27:C29)</f>
        <v>6806.49</v>
      </c>
      <c r="D30" s="34"/>
    </row>
    <row r="31" spans="1:5" s="11" customFormat="1" ht="15" customHeight="1" x14ac:dyDescent="0.25">
      <c r="A31" s="36"/>
      <c r="B31" s="17"/>
      <c r="C31" s="29"/>
      <c r="D31" s="35"/>
    </row>
    <row r="32" spans="1:5" s="11" customFormat="1" ht="15" customHeight="1" x14ac:dyDescent="0.25">
      <c r="A32" s="88" t="s">
        <v>62</v>
      </c>
      <c r="B32" s="17" t="s">
        <v>3</v>
      </c>
      <c r="C32" s="29">
        <v>3739.66</v>
      </c>
      <c r="D32" s="34"/>
    </row>
    <row r="33" spans="1:4" s="11" customFormat="1" ht="15" customHeight="1" x14ac:dyDescent="0.25">
      <c r="A33" s="88"/>
      <c r="B33" s="28" t="s">
        <v>0</v>
      </c>
      <c r="C33" s="29">
        <v>6479.5199999999995</v>
      </c>
      <c r="D33" s="34"/>
    </row>
    <row r="34" spans="1:4" s="11" customFormat="1" ht="15" customHeight="1" x14ac:dyDescent="0.25">
      <c r="A34" s="27"/>
      <c r="B34" s="31" t="s">
        <v>4</v>
      </c>
      <c r="C34" s="32">
        <v>10795.630000000001</v>
      </c>
      <c r="D34" s="34"/>
    </row>
    <row r="35" spans="1:4" s="11" customFormat="1" ht="15" customHeight="1" x14ac:dyDescent="0.25">
      <c r="A35" s="36"/>
      <c r="B35" s="28" t="s">
        <v>12</v>
      </c>
      <c r="C35" s="33">
        <f>SUM(C32:C34)</f>
        <v>21014.81</v>
      </c>
      <c r="D35" s="34"/>
    </row>
    <row r="36" spans="1:4" s="12" customFormat="1" ht="15" customHeight="1" x14ac:dyDescent="0.25">
      <c r="A36" s="36"/>
      <c r="B36" s="17"/>
      <c r="C36" s="29"/>
      <c r="D36" s="35"/>
    </row>
    <row r="37" spans="1:4" s="11" customFormat="1" ht="15" customHeight="1" x14ac:dyDescent="0.25">
      <c r="A37" s="30" t="s">
        <v>13</v>
      </c>
      <c r="B37" s="17"/>
      <c r="C37" s="33">
        <f>C30+C35</f>
        <v>27821.300000000003</v>
      </c>
      <c r="D37" s="35"/>
    </row>
    <row r="38" spans="1:4" s="11" customFormat="1" ht="15" customHeight="1" thickBot="1" x14ac:dyDescent="0.3">
      <c r="A38" s="73"/>
      <c r="B38" s="18"/>
      <c r="C38" s="19"/>
      <c r="D38" s="38"/>
    </row>
    <row r="39" spans="1:4" s="5" customFormat="1" ht="20.100000000000001" customHeight="1" thickBot="1" x14ac:dyDescent="0.3">
      <c r="A39" s="85" t="s">
        <v>8</v>
      </c>
      <c r="B39" s="86"/>
      <c r="C39" s="86"/>
      <c r="D39" s="87"/>
    </row>
    <row r="40" spans="1:4" ht="15" customHeight="1" x14ac:dyDescent="0.25">
      <c r="A40" s="30" t="s">
        <v>14</v>
      </c>
      <c r="B40" s="17" t="s">
        <v>6</v>
      </c>
      <c r="C40" s="33">
        <v>20053.149999999998</v>
      </c>
      <c r="D40" s="34"/>
    </row>
    <row r="41" spans="1:4" s="11" customFormat="1" ht="15" customHeight="1" x14ac:dyDescent="0.25">
      <c r="A41" s="36"/>
      <c r="B41" s="17"/>
      <c r="C41" s="29"/>
      <c r="D41" s="35"/>
    </row>
    <row r="42" spans="1:4" s="11" customFormat="1" ht="15" customHeight="1" x14ac:dyDescent="0.25">
      <c r="A42" s="50" t="s">
        <v>160</v>
      </c>
      <c r="B42" s="17" t="s">
        <v>118</v>
      </c>
      <c r="C42" s="29">
        <v>9644</v>
      </c>
      <c r="D42" s="97" t="s">
        <v>162</v>
      </c>
    </row>
    <row r="43" spans="1:4" s="11" customFormat="1" ht="15" customHeight="1" x14ac:dyDescent="0.25">
      <c r="A43" s="50"/>
      <c r="B43" s="28" t="s">
        <v>33</v>
      </c>
      <c r="C43" s="29">
        <v>363</v>
      </c>
      <c r="D43" s="97"/>
    </row>
    <row r="44" spans="1:4" s="11" customFormat="1" ht="30" customHeight="1" x14ac:dyDescent="0.25">
      <c r="A44" s="27"/>
      <c r="B44" s="31" t="s">
        <v>161</v>
      </c>
      <c r="C44" s="32">
        <v>1452</v>
      </c>
      <c r="D44" s="43" t="s">
        <v>163</v>
      </c>
    </row>
    <row r="45" spans="1:4" s="11" customFormat="1" ht="15" customHeight="1" x14ac:dyDescent="0.25">
      <c r="A45" s="36"/>
      <c r="B45" s="28" t="s">
        <v>12</v>
      </c>
      <c r="C45" s="33">
        <f>SUM(C42:C44)</f>
        <v>11459</v>
      </c>
      <c r="D45" s="34"/>
    </row>
    <row r="46" spans="1:4" s="12" customFormat="1" ht="12" customHeight="1" x14ac:dyDescent="0.25">
      <c r="A46" s="36"/>
      <c r="B46" s="17"/>
      <c r="C46" s="29"/>
      <c r="D46" s="35"/>
    </row>
    <row r="47" spans="1:4" s="11" customFormat="1" ht="15" customHeight="1" x14ac:dyDescent="0.25">
      <c r="A47" s="30" t="s">
        <v>13</v>
      </c>
      <c r="B47" s="17"/>
      <c r="C47" s="33">
        <f>C40+C45</f>
        <v>31512.149999999998</v>
      </c>
      <c r="D47" s="35"/>
    </row>
    <row r="48" spans="1:4" ht="15" customHeight="1" thickBot="1" x14ac:dyDescent="0.3">
      <c r="A48" s="73"/>
      <c r="B48" s="18"/>
      <c r="C48" s="19"/>
      <c r="D48" s="38"/>
    </row>
    <row r="49" spans="1:5" s="5" customFormat="1" ht="20.100000000000001" customHeight="1" thickBot="1" x14ac:dyDescent="0.3">
      <c r="A49" s="85" t="s">
        <v>24</v>
      </c>
      <c r="B49" s="86"/>
      <c r="C49" s="86"/>
      <c r="D49" s="87"/>
    </row>
    <row r="50" spans="1:5" ht="30" x14ac:dyDescent="0.25">
      <c r="A50" s="27" t="s">
        <v>64</v>
      </c>
      <c r="B50" s="62" t="s">
        <v>33</v>
      </c>
      <c r="C50" s="33">
        <v>636.66999999999996</v>
      </c>
      <c r="D50" s="43"/>
    </row>
    <row r="51" spans="1:5" s="11" customFormat="1" ht="15" customHeight="1" x14ac:dyDescent="0.25">
      <c r="A51" s="30"/>
      <c r="B51" s="28"/>
      <c r="C51" s="29"/>
      <c r="D51" s="35"/>
    </row>
    <row r="52" spans="1:5" s="11" customFormat="1" ht="15" customHeight="1" x14ac:dyDescent="0.25">
      <c r="A52" s="27" t="s">
        <v>88</v>
      </c>
      <c r="B52" s="28" t="s">
        <v>3</v>
      </c>
      <c r="C52" s="29">
        <v>1129.25</v>
      </c>
      <c r="D52" s="34"/>
    </row>
    <row r="53" spans="1:5" s="11" customFormat="1" ht="15" customHeight="1" x14ac:dyDescent="0.25">
      <c r="A53" s="30"/>
      <c r="B53" s="31" t="s">
        <v>4</v>
      </c>
      <c r="C53" s="32">
        <v>3259.9</v>
      </c>
      <c r="D53" s="34"/>
    </row>
    <row r="54" spans="1:5" s="11" customFormat="1" ht="15" customHeight="1" x14ac:dyDescent="0.25">
      <c r="A54" s="39"/>
      <c r="B54" s="28" t="s">
        <v>12</v>
      </c>
      <c r="C54" s="33">
        <f>SUM(C52:C53)</f>
        <v>4389.1499999999996</v>
      </c>
      <c r="D54" s="34"/>
    </row>
    <row r="55" spans="1:5" ht="12" customHeight="1" x14ac:dyDescent="0.25">
      <c r="A55" s="36"/>
      <c r="B55" s="62"/>
      <c r="C55" s="29"/>
      <c r="D55" s="35"/>
    </row>
    <row r="56" spans="1:5" ht="15" customHeight="1" x14ac:dyDescent="0.25">
      <c r="A56" s="30" t="s">
        <v>13</v>
      </c>
      <c r="B56" s="17"/>
      <c r="C56" s="33">
        <f>C50+C54</f>
        <v>5025.82</v>
      </c>
      <c r="D56" s="35"/>
    </row>
    <row r="57" spans="1:5" ht="12" customHeight="1" thickBot="1" x14ac:dyDescent="0.3">
      <c r="A57" s="73"/>
      <c r="B57" s="18"/>
      <c r="C57" s="19"/>
      <c r="D57" s="38"/>
    </row>
    <row r="58" spans="1:5" ht="15" customHeight="1" thickBot="1" x14ac:dyDescent="0.3">
      <c r="A58" s="18"/>
      <c r="B58" s="18"/>
      <c r="C58" s="19"/>
      <c r="D58" s="18"/>
      <c r="E58" s="11"/>
    </row>
    <row r="59" spans="1:5" s="5" customFormat="1" ht="20.100000000000001" customHeight="1" thickBot="1" x14ac:dyDescent="0.3">
      <c r="A59" s="82" t="s">
        <v>69</v>
      </c>
      <c r="B59" s="83"/>
      <c r="C59" s="83"/>
      <c r="D59" s="84"/>
      <c r="E59" s="11"/>
    </row>
    <row r="60" spans="1:5" s="5" customFormat="1" ht="20.100000000000001" customHeight="1" thickBot="1" x14ac:dyDescent="0.3">
      <c r="A60" s="85" t="s">
        <v>70</v>
      </c>
      <c r="B60" s="86"/>
      <c r="C60" s="86"/>
      <c r="D60" s="87"/>
      <c r="E60" s="11"/>
    </row>
    <row r="61" spans="1:5" ht="15" customHeight="1" x14ac:dyDescent="0.25">
      <c r="A61" s="27" t="s">
        <v>71</v>
      </c>
      <c r="B61" s="28" t="s">
        <v>0</v>
      </c>
      <c r="C61" s="29">
        <v>2393.9899999999998</v>
      </c>
      <c r="D61" s="34"/>
      <c r="E61" s="11"/>
    </row>
    <row r="62" spans="1:5" s="11" customFormat="1" ht="15" customHeight="1" x14ac:dyDescent="0.25">
      <c r="A62" s="27"/>
      <c r="B62" s="28" t="s">
        <v>35</v>
      </c>
      <c r="C62" s="29">
        <v>1962.4399999999998</v>
      </c>
      <c r="D62" s="34"/>
    </row>
    <row r="63" spans="1:5" ht="15" customHeight="1" x14ac:dyDescent="0.25">
      <c r="A63" s="27"/>
      <c r="B63" s="28" t="s">
        <v>4</v>
      </c>
      <c r="C63" s="29">
        <v>3277.2400000000002</v>
      </c>
      <c r="D63" s="34"/>
      <c r="E63" s="11"/>
    </row>
    <row r="64" spans="1:5" ht="15" customHeight="1" x14ac:dyDescent="0.25">
      <c r="A64" s="30"/>
      <c r="B64" s="31" t="s">
        <v>2</v>
      </c>
      <c r="C64" s="32">
        <v>3590.99</v>
      </c>
      <c r="D64" s="34"/>
    </row>
    <row r="65" spans="1:5" ht="15" customHeight="1" x14ac:dyDescent="0.25">
      <c r="A65" s="30"/>
      <c r="B65" s="28" t="s">
        <v>12</v>
      </c>
      <c r="C65" s="33">
        <f>SUM(C61:C64)</f>
        <v>11224.66</v>
      </c>
      <c r="D65" s="34"/>
    </row>
    <row r="66" spans="1:5" ht="15" customHeight="1" x14ac:dyDescent="0.25">
      <c r="A66" s="30"/>
      <c r="B66" s="28"/>
      <c r="C66" s="29"/>
      <c r="D66" s="35"/>
    </row>
    <row r="67" spans="1:5" ht="15" customHeight="1" x14ac:dyDescent="0.25">
      <c r="A67" s="88" t="s">
        <v>72</v>
      </c>
      <c r="B67" s="28" t="s">
        <v>0</v>
      </c>
      <c r="C67" s="29">
        <v>2393.9899999999998</v>
      </c>
      <c r="D67" s="34"/>
    </row>
    <row r="68" spans="1:5" s="11" customFormat="1" x14ac:dyDescent="0.25">
      <c r="A68" s="88"/>
      <c r="B68" s="28" t="s">
        <v>35</v>
      </c>
      <c r="C68" s="29">
        <v>1962.4399999999998</v>
      </c>
      <c r="D68" s="34"/>
    </row>
    <row r="69" spans="1:5" ht="15" customHeight="1" x14ac:dyDescent="0.25">
      <c r="A69" s="27"/>
      <c r="B69" s="28" t="s">
        <v>4</v>
      </c>
      <c r="C69" s="29">
        <v>6554.5000000000009</v>
      </c>
      <c r="D69" s="34"/>
      <c r="E69" s="11"/>
    </row>
    <row r="70" spans="1:5" ht="15" customHeight="1" x14ac:dyDescent="0.25">
      <c r="A70" s="30"/>
      <c r="B70" s="31" t="s">
        <v>2</v>
      </c>
      <c r="C70" s="32">
        <v>7181.98</v>
      </c>
      <c r="D70" s="34"/>
      <c r="E70" s="11"/>
    </row>
    <row r="71" spans="1:5" ht="15" customHeight="1" x14ac:dyDescent="0.25">
      <c r="A71" s="30"/>
      <c r="B71" s="28" t="s">
        <v>12</v>
      </c>
      <c r="C71" s="33">
        <f>SUM(C67:C70)</f>
        <v>18092.91</v>
      </c>
      <c r="D71" s="34"/>
      <c r="E71" s="11"/>
    </row>
    <row r="72" spans="1:5" ht="15" customHeight="1" x14ac:dyDescent="0.25">
      <c r="A72" s="30"/>
      <c r="B72" s="28"/>
      <c r="C72" s="29"/>
      <c r="D72" s="35"/>
    </row>
    <row r="73" spans="1:5" ht="15" customHeight="1" x14ac:dyDescent="0.25">
      <c r="A73" s="27" t="s">
        <v>73</v>
      </c>
      <c r="B73" s="28" t="s">
        <v>0</v>
      </c>
      <c r="C73" s="29">
        <v>2393.9899999999998</v>
      </c>
      <c r="D73" s="34"/>
    </row>
    <row r="74" spans="1:5" ht="15" customHeight="1" x14ac:dyDescent="0.25">
      <c r="A74" s="30"/>
      <c r="B74" s="31" t="s">
        <v>4</v>
      </c>
      <c r="C74" s="32">
        <v>3277.2500000000005</v>
      </c>
      <c r="D74" s="34"/>
    </row>
    <row r="75" spans="1:5" ht="15" customHeight="1" x14ac:dyDescent="0.25">
      <c r="A75" s="39"/>
      <c r="B75" s="28" t="s">
        <v>12</v>
      </c>
      <c r="C75" s="33">
        <f>SUM(C73:C74)</f>
        <v>5671.24</v>
      </c>
      <c r="D75" s="34"/>
    </row>
    <row r="76" spans="1:5" s="11" customFormat="1" ht="15" customHeight="1" x14ac:dyDescent="0.25">
      <c r="A76" s="30"/>
      <c r="B76" s="28"/>
      <c r="C76" s="29"/>
      <c r="D76" s="35"/>
    </row>
    <row r="77" spans="1:5" s="11" customFormat="1" ht="15" customHeight="1" x14ac:dyDescent="0.25">
      <c r="A77" s="27" t="s">
        <v>89</v>
      </c>
      <c r="B77" s="28" t="s">
        <v>0</v>
      </c>
      <c r="C77" s="29">
        <v>2381.3199999999997</v>
      </c>
      <c r="D77" s="34"/>
    </row>
    <row r="78" spans="1:5" s="11" customFormat="1" ht="15" customHeight="1" x14ac:dyDescent="0.25">
      <c r="A78" s="30"/>
      <c r="B78" s="31" t="s">
        <v>4</v>
      </c>
      <c r="C78" s="32">
        <v>2684.62</v>
      </c>
      <c r="D78" s="34"/>
    </row>
    <row r="79" spans="1:5" s="11" customFormat="1" ht="15" customHeight="1" x14ac:dyDescent="0.25">
      <c r="A79" s="39"/>
      <c r="B79" s="28" t="s">
        <v>12</v>
      </c>
      <c r="C79" s="33">
        <f>SUM(C77:C78)</f>
        <v>5065.9399999999996</v>
      </c>
      <c r="D79" s="34"/>
    </row>
    <row r="80" spans="1:5" s="11" customFormat="1" ht="15" customHeight="1" x14ac:dyDescent="0.25">
      <c r="A80" s="39"/>
      <c r="B80" s="28"/>
      <c r="C80" s="33"/>
      <c r="D80" s="43"/>
    </row>
    <row r="81" spans="1:4" s="11" customFormat="1" ht="30" customHeight="1" x14ac:dyDescent="0.25">
      <c r="A81" s="27" t="s">
        <v>91</v>
      </c>
      <c r="B81" s="28" t="s">
        <v>4</v>
      </c>
      <c r="C81" s="33">
        <v>262.79000000000002</v>
      </c>
      <c r="D81" s="42"/>
    </row>
    <row r="82" spans="1:4" s="11" customFormat="1" ht="15" customHeight="1" x14ac:dyDescent="0.25">
      <c r="A82" s="39"/>
      <c r="B82" s="28"/>
      <c r="C82" s="33"/>
      <c r="D82" s="43"/>
    </row>
    <row r="83" spans="1:4" s="11" customFormat="1" ht="30" customHeight="1" x14ac:dyDescent="0.25">
      <c r="A83" s="27" t="s">
        <v>90</v>
      </c>
      <c r="B83" s="28" t="s">
        <v>4</v>
      </c>
      <c r="C83" s="33">
        <v>461.65</v>
      </c>
      <c r="D83" s="43"/>
    </row>
    <row r="84" spans="1:4" s="11" customFormat="1" ht="15" customHeight="1" x14ac:dyDescent="0.25">
      <c r="A84" s="39"/>
      <c r="B84" s="28"/>
      <c r="C84" s="33"/>
      <c r="D84" s="43"/>
    </row>
    <row r="85" spans="1:4" s="11" customFormat="1" ht="15" customHeight="1" x14ac:dyDescent="0.25">
      <c r="A85" s="88" t="s">
        <v>92</v>
      </c>
      <c r="B85" s="28" t="s">
        <v>34</v>
      </c>
      <c r="C85" s="29">
        <v>1804.95</v>
      </c>
      <c r="D85" s="34"/>
    </row>
    <row r="86" spans="1:4" s="11" customFormat="1" ht="15" customHeight="1" x14ac:dyDescent="0.25">
      <c r="A86" s="88"/>
      <c r="B86" s="31" t="s">
        <v>2</v>
      </c>
      <c r="C86" s="32">
        <v>289.8</v>
      </c>
      <c r="D86" s="34"/>
    </row>
    <row r="87" spans="1:4" s="11" customFormat="1" ht="15" customHeight="1" x14ac:dyDescent="0.25">
      <c r="A87" s="39"/>
      <c r="B87" s="28" t="s">
        <v>12</v>
      </c>
      <c r="C87" s="33">
        <f>SUM(C85:C86)</f>
        <v>2094.75</v>
      </c>
      <c r="D87" s="34"/>
    </row>
    <row r="88" spans="1:4" s="11" customFormat="1" ht="15" customHeight="1" x14ac:dyDescent="0.25">
      <c r="A88" s="39"/>
      <c r="B88" s="28"/>
      <c r="C88" s="33"/>
      <c r="D88" s="43"/>
    </row>
    <row r="89" spans="1:4" s="11" customFormat="1" ht="30" customHeight="1" x14ac:dyDescent="0.25">
      <c r="A89" s="27" t="s">
        <v>93</v>
      </c>
      <c r="B89" s="28" t="s">
        <v>4</v>
      </c>
      <c r="C89" s="33">
        <v>599.76</v>
      </c>
      <c r="D89" s="43"/>
    </row>
    <row r="90" spans="1:4" s="11" customFormat="1" ht="15" customHeight="1" x14ac:dyDescent="0.25">
      <c r="A90" s="39"/>
      <c r="B90" s="28"/>
      <c r="C90" s="33"/>
      <c r="D90" s="43"/>
    </row>
    <row r="91" spans="1:4" s="11" customFormat="1" ht="15" customHeight="1" x14ac:dyDescent="0.25">
      <c r="A91" s="27" t="s">
        <v>94</v>
      </c>
      <c r="B91" s="28" t="s">
        <v>4</v>
      </c>
      <c r="C91" s="33">
        <v>264.18</v>
      </c>
      <c r="D91" s="43"/>
    </row>
    <row r="92" spans="1:4" s="11" customFormat="1" ht="15" customHeight="1" x14ac:dyDescent="0.25">
      <c r="A92" s="39"/>
      <c r="B92" s="28"/>
      <c r="C92" s="33"/>
      <c r="D92" s="43"/>
    </row>
    <row r="93" spans="1:4" s="11" customFormat="1" ht="15" customHeight="1" x14ac:dyDescent="0.25">
      <c r="A93" s="88" t="s">
        <v>95</v>
      </c>
      <c r="B93" s="28" t="s">
        <v>0</v>
      </c>
      <c r="C93" s="29">
        <v>2381.3199999999997</v>
      </c>
      <c r="D93" s="34"/>
    </row>
    <row r="94" spans="1:4" s="11" customFormat="1" x14ac:dyDescent="0.25">
      <c r="A94" s="88"/>
      <c r="B94" s="28" t="s">
        <v>34</v>
      </c>
      <c r="C94" s="29">
        <v>1795.39</v>
      </c>
      <c r="D94" s="34"/>
    </row>
    <row r="95" spans="1:4" s="11" customFormat="1" ht="15" customHeight="1" x14ac:dyDescent="0.25">
      <c r="A95" s="27"/>
      <c r="B95" s="28" t="s">
        <v>4</v>
      </c>
      <c r="C95" s="29">
        <v>5369.24</v>
      </c>
      <c r="D95" s="34"/>
    </row>
    <row r="96" spans="1:4" s="11" customFormat="1" ht="15" customHeight="1" x14ac:dyDescent="0.25">
      <c r="A96" s="30"/>
      <c r="B96" s="31" t="s">
        <v>2</v>
      </c>
      <c r="C96" s="32">
        <v>7143.96</v>
      </c>
      <c r="D96" s="34"/>
    </row>
    <row r="97" spans="1:4" s="11" customFormat="1" ht="15" customHeight="1" x14ac:dyDescent="0.25">
      <c r="A97" s="30"/>
      <c r="B97" s="28" t="s">
        <v>12</v>
      </c>
      <c r="C97" s="33">
        <f>SUM(C93:C96)</f>
        <v>16689.91</v>
      </c>
      <c r="D97" s="34"/>
    </row>
    <row r="98" spans="1:4" s="11" customFormat="1" ht="15" customHeight="1" x14ac:dyDescent="0.25">
      <c r="A98" s="39"/>
      <c r="B98" s="28"/>
      <c r="C98" s="33"/>
      <c r="D98" s="43"/>
    </row>
    <row r="99" spans="1:4" s="11" customFormat="1" ht="30" customHeight="1" x14ac:dyDescent="0.25">
      <c r="A99" s="27" t="s">
        <v>96</v>
      </c>
      <c r="B99" s="28" t="s">
        <v>4</v>
      </c>
      <c r="C99" s="33">
        <v>424.83</v>
      </c>
      <c r="D99" s="43"/>
    </row>
    <row r="100" spans="1:4" s="11" customFormat="1" ht="15" customHeight="1" x14ac:dyDescent="0.25">
      <c r="A100" s="39"/>
      <c r="B100" s="28"/>
      <c r="C100" s="33"/>
      <c r="D100" s="43"/>
    </row>
    <row r="101" spans="1:4" s="11" customFormat="1" ht="15" customHeight="1" x14ac:dyDescent="0.25">
      <c r="A101" s="27" t="s">
        <v>97</v>
      </c>
      <c r="B101" s="28" t="s">
        <v>0</v>
      </c>
      <c r="C101" s="29">
        <v>2393.9899999999998</v>
      </c>
      <c r="D101" s="34"/>
    </row>
    <row r="102" spans="1:4" s="11" customFormat="1" x14ac:dyDescent="0.25">
      <c r="A102" s="50"/>
      <c r="B102" s="28" t="s">
        <v>34</v>
      </c>
      <c r="C102" s="29">
        <v>1804.95</v>
      </c>
      <c r="D102" s="34"/>
    </row>
    <row r="103" spans="1:4" s="11" customFormat="1" ht="15" customHeight="1" x14ac:dyDescent="0.25">
      <c r="A103" s="27"/>
      <c r="B103" s="28" t="s">
        <v>4</v>
      </c>
      <c r="C103" s="29">
        <v>6554.5000000000009</v>
      </c>
      <c r="D103" s="34"/>
    </row>
    <row r="104" spans="1:4" s="11" customFormat="1" ht="15" customHeight="1" x14ac:dyDescent="0.25">
      <c r="A104" s="30"/>
      <c r="B104" s="31" t="s">
        <v>2</v>
      </c>
      <c r="C104" s="32">
        <v>7181.98</v>
      </c>
      <c r="D104" s="34"/>
    </row>
    <row r="105" spans="1:4" s="11" customFormat="1" ht="15" customHeight="1" x14ac:dyDescent="0.25">
      <c r="A105" s="30"/>
      <c r="B105" s="28" t="s">
        <v>12</v>
      </c>
      <c r="C105" s="33">
        <f>SUM(C101:C104)</f>
        <v>17935.419999999998</v>
      </c>
      <c r="D105" s="34"/>
    </row>
    <row r="106" spans="1:4" s="11" customFormat="1" ht="15" customHeight="1" x14ac:dyDescent="0.25">
      <c r="A106" s="39"/>
      <c r="B106" s="28"/>
      <c r="C106" s="33"/>
      <c r="D106" s="43"/>
    </row>
    <row r="107" spans="1:4" s="11" customFormat="1" ht="15" customHeight="1" x14ac:dyDescent="0.25">
      <c r="A107" s="27" t="s">
        <v>98</v>
      </c>
      <c r="B107" s="28" t="s">
        <v>3</v>
      </c>
      <c r="C107" s="29">
        <v>1135.26</v>
      </c>
      <c r="D107" s="43"/>
    </row>
    <row r="108" spans="1:4" s="11" customFormat="1" ht="15" customHeight="1" x14ac:dyDescent="0.25">
      <c r="A108" s="27"/>
      <c r="B108" s="28" t="s">
        <v>0</v>
      </c>
      <c r="C108" s="29">
        <v>2393.9899999999998</v>
      </c>
      <c r="D108" s="43"/>
    </row>
    <row r="109" spans="1:4" s="11" customFormat="1" ht="15" customHeight="1" x14ac:dyDescent="0.25">
      <c r="A109" s="30"/>
      <c r="B109" s="31" t="s">
        <v>2</v>
      </c>
      <c r="C109" s="32">
        <v>3590.99</v>
      </c>
      <c r="D109" s="43"/>
    </row>
    <row r="110" spans="1:4" s="11" customFormat="1" ht="15" customHeight="1" x14ac:dyDescent="0.25">
      <c r="A110" s="30"/>
      <c r="B110" s="28" t="s">
        <v>12</v>
      </c>
      <c r="C110" s="33">
        <f>SUM(C107:C109)</f>
        <v>7120.24</v>
      </c>
      <c r="D110" s="43"/>
    </row>
    <row r="111" spans="1:4" s="11" customFormat="1" ht="15" customHeight="1" x14ac:dyDescent="0.25">
      <c r="A111" s="39"/>
      <c r="B111" s="28"/>
      <c r="C111" s="33"/>
      <c r="D111" s="43"/>
    </row>
    <row r="112" spans="1:4" s="11" customFormat="1" ht="30" customHeight="1" x14ac:dyDescent="0.25">
      <c r="A112" s="27" t="s">
        <v>99</v>
      </c>
      <c r="B112" s="28" t="s">
        <v>4</v>
      </c>
      <c r="C112" s="33">
        <v>896.06999999999994</v>
      </c>
      <c r="D112" s="43"/>
    </row>
    <row r="113" spans="1:5" s="11" customFormat="1" ht="15" customHeight="1" x14ac:dyDescent="0.25">
      <c r="A113" s="27"/>
      <c r="B113" s="28"/>
      <c r="C113" s="33"/>
      <c r="D113" s="43"/>
    </row>
    <row r="114" spans="1:5" s="11" customFormat="1" ht="45" customHeight="1" x14ac:dyDescent="0.25">
      <c r="A114" s="27" t="s">
        <v>100</v>
      </c>
      <c r="B114" s="28" t="s">
        <v>4</v>
      </c>
      <c r="C114" s="33">
        <v>784.79</v>
      </c>
      <c r="D114" s="43"/>
    </row>
    <row r="115" spans="1:5" s="11" customFormat="1" ht="15" customHeight="1" x14ac:dyDescent="0.25">
      <c r="A115" s="27"/>
      <c r="B115" s="28"/>
      <c r="C115" s="33"/>
      <c r="D115" s="43"/>
    </row>
    <row r="116" spans="1:5" s="11" customFormat="1" ht="30" customHeight="1" x14ac:dyDescent="0.25">
      <c r="A116" s="27" t="s">
        <v>101</v>
      </c>
      <c r="B116" s="28" t="s">
        <v>4</v>
      </c>
      <c r="C116" s="33">
        <v>464.09999999999997</v>
      </c>
      <c r="D116" s="43"/>
    </row>
    <row r="117" spans="1:5" s="11" customFormat="1" ht="15" customHeight="1" x14ac:dyDescent="0.25">
      <c r="A117" s="39"/>
      <c r="B117" s="28"/>
      <c r="C117" s="33"/>
      <c r="D117" s="43"/>
    </row>
    <row r="118" spans="1:5" s="11" customFormat="1" ht="15" customHeight="1" x14ac:dyDescent="0.25">
      <c r="A118" s="27" t="s">
        <v>102</v>
      </c>
      <c r="B118" s="28" t="s">
        <v>35</v>
      </c>
      <c r="C118" s="29">
        <v>1952.05</v>
      </c>
      <c r="D118" s="43"/>
    </row>
    <row r="119" spans="1:5" s="11" customFormat="1" ht="15" customHeight="1" x14ac:dyDescent="0.25">
      <c r="A119" s="27"/>
      <c r="B119" s="28" t="s">
        <v>4</v>
      </c>
      <c r="C119" s="29">
        <v>2684.62</v>
      </c>
      <c r="D119" s="43"/>
    </row>
    <row r="120" spans="1:5" s="11" customFormat="1" ht="15" customHeight="1" x14ac:dyDescent="0.25">
      <c r="A120" s="30"/>
      <c r="B120" s="31" t="s">
        <v>2</v>
      </c>
      <c r="C120" s="32">
        <v>3571.98</v>
      </c>
      <c r="D120" s="43"/>
    </row>
    <row r="121" spans="1:5" s="11" customFormat="1" ht="15" customHeight="1" x14ac:dyDescent="0.25">
      <c r="A121" s="30"/>
      <c r="B121" s="28" t="s">
        <v>12</v>
      </c>
      <c r="C121" s="33">
        <f>SUM(C118:C120)</f>
        <v>8208.65</v>
      </c>
      <c r="D121" s="43"/>
    </row>
    <row r="122" spans="1:5" ht="15" customHeight="1" x14ac:dyDescent="0.25">
      <c r="A122" s="39"/>
      <c r="B122" s="28"/>
      <c r="C122" s="29"/>
      <c r="D122" s="35"/>
      <c r="E122" s="11"/>
    </row>
    <row r="123" spans="1:5" ht="15" customHeight="1" x14ac:dyDescent="0.25">
      <c r="A123" s="30" t="s">
        <v>13</v>
      </c>
      <c r="B123" s="17"/>
      <c r="C123" s="33">
        <f>C65+C71+C75+C79+C81+C83+C87+C89+C91+C97+C99+C105+C110+C112+C114+C116+C121</f>
        <v>96261.890000000014</v>
      </c>
      <c r="D123" s="35"/>
      <c r="E123" s="11"/>
    </row>
    <row r="124" spans="1:5" ht="15" customHeight="1" thickBot="1" x14ac:dyDescent="0.3">
      <c r="A124" s="37"/>
      <c r="B124" s="18"/>
      <c r="C124" s="19"/>
      <c r="D124" s="38"/>
      <c r="E124" s="11"/>
    </row>
    <row r="125" spans="1:5" x14ac:dyDescent="0.25">
      <c r="E125" s="11"/>
    </row>
    <row r="126" spans="1:5" x14ac:dyDescent="0.25">
      <c r="E126" s="11"/>
    </row>
    <row r="127" spans="1:5" x14ac:dyDescent="0.25">
      <c r="E127" s="11"/>
    </row>
    <row r="128" spans="1:5" x14ac:dyDescent="0.25">
      <c r="E128" s="11"/>
    </row>
    <row r="129" spans="5:5" x14ac:dyDescent="0.25">
      <c r="E129" s="11"/>
    </row>
    <row r="130" spans="5:5" x14ac:dyDescent="0.25">
      <c r="E130" s="11"/>
    </row>
    <row r="131" spans="5:5" x14ac:dyDescent="0.25">
      <c r="E131" s="11"/>
    </row>
    <row r="132" spans="5:5" x14ac:dyDescent="0.25">
      <c r="E132" s="11"/>
    </row>
    <row r="133" spans="5:5" x14ac:dyDescent="0.25">
      <c r="E133" s="11"/>
    </row>
    <row r="134" spans="5:5" x14ac:dyDescent="0.25">
      <c r="E134" s="11"/>
    </row>
    <row r="135" spans="5:5" x14ac:dyDescent="0.25">
      <c r="E135" s="11"/>
    </row>
    <row r="136" spans="5:5" x14ac:dyDescent="0.25">
      <c r="E136" s="11"/>
    </row>
    <row r="137" spans="5:5" x14ac:dyDescent="0.25">
      <c r="E137" s="11"/>
    </row>
    <row r="138" spans="5:5" x14ac:dyDescent="0.25">
      <c r="E138" s="11"/>
    </row>
  </sheetData>
  <mergeCells count="14">
    <mergeCell ref="A67:A68"/>
    <mergeCell ref="A85:A86"/>
    <mergeCell ref="A93:A94"/>
    <mergeCell ref="D42:D43"/>
    <mergeCell ref="A1:D1"/>
    <mergeCell ref="A60:D60"/>
    <mergeCell ref="A2:D2"/>
    <mergeCell ref="A5:D5"/>
    <mergeCell ref="A59:D59"/>
    <mergeCell ref="A6:D6"/>
    <mergeCell ref="A39:D39"/>
    <mergeCell ref="A49:D49"/>
    <mergeCell ref="A26:D26"/>
    <mergeCell ref="A32:A33"/>
  </mergeCells>
  <printOptions horizontalCentered="1"/>
  <pageMargins left="0.31496062992125984" right="0.31496062992125984" top="0.55118110236220474" bottom="0.74803149606299213" header="0.31496062992125984" footer="0.39370078740157483"/>
  <pageSetup paperSize="9" orientation="landscape" r:id="rId1"/>
  <headerFooter>
    <oddFooter>&amp;C&amp;9&amp;P</oddFooter>
  </headerFooter>
  <rowBreaks count="2" manualBreakCount="2">
    <brk id="88" max="16383" man="1"/>
    <brk id="116"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16AF6C-788C-4969-946A-6F3BF2390CE9}"/>
</file>

<file path=customXml/itemProps2.xml><?xml version="1.0" encoding="utf-8"?>
<ds:datastoreItem xmlns:ds="http://schemas.openxmlformats.org/officeDocument/2006/customXml" ds:itemID="{F20BE6D8-46EA-43AF-89D9-D6987F801F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75D0A1-F4D1-498B-9637-145B901C74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Bourgeois</vt:lpstr>
      <vt:lpstr>Crevits</vt:lpstr>
      <vt:lpstr>Gatz</vt:lpstr>
      <vt:lpstr>Homans</vt:lpstr>
      <vt:lpstr>Weyts</vt:lpstr>
      <vt:lpstr>Vandeurzen</vt:lpstr>
      <vt:lpstr>Muyters</vt:lpstr>
      <vt:lpstr>Peeters</vt:lpstr>
      <vt:lpstr>Van den Heuvel</vt:lpstr>
      <vt:lpstr>Homans!Afdrukbereik</vt:lpstr>
      <vt:lpstr>Weyts!Afdrukbereik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Cauwberghs, Gaetan</cp:lastModifiedBy>
  <cp:lastPrinted>2019-04-10T15:27:34Z</cp:lastPrinted>
  <dcterms:created xsi:type="dcterms:W3CDTF">2016-10-26T07:36:44Z</dcterms:created>
  <dcterms:modified xsi:type="dcterms:W3CDTF">2019-04-10T15:43:44Z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