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dkb-iw1.vo.proximuscloudsharepoint.be/018/PV_2018_2019/"/>
    </mc:Choice>
  </mc:AlternateContent>
  <xr:revisionPtr revIDLastSave="0" documentId="13_ncr:1_{D3B8C6A0-9A29-4AE1-969E-44BC66645973}" xr6:coauthVersionLast="36" xr6:coauthVersionMax="36" xr10:uidLastSave="{00000000-0000-0000-0000-000000000000}"/>
  <bookViews>
    <workbookView xWindow="0" yWindow="0" windowWidth="25200" windowHeight="11775" xr2:uid="{00000000-000D-0000-FFFF-FFFF00000000}"/>
  </bookViews>
  <sheets>
    <sheet name="Bourgeois" sheetId="17" r:id="rId1"/>
    <sheet name="Crevits" sheetId="10" r:id="rId2"/>
    <sheet name="Gatz" sheetId="16" r:id="rId3"/>
    <sheet name="Homans" sheetId="13" r:id="rId4"/>
    <sheet name="Weyts" sheetId="9" r:id="rId5"/>
    <sheet name="Vandeurzen" sheetId="18" r:id="rId6"/>
    <sheet name="Muyters" sheetId="6" r:id="rId7"/>
    <sheet name="Van den Heuvel" sheetId="8" r:id="rId8"/>
  </sheets>
  <definedNames>
    <definedName name="_xlnm.Print_Area" localSheetId="3">Homans!$A$1:$D$28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13" l="1"/>
  <c r="C18" i="13"/>
  <c r="C34" i="17" l="1"/>
  <c r="C25" i="9" l="1"/>
  <c r="C140" i="8" l="1"/>
  <c r="C142" i="8" s="1"/>
  <c r="C121" i="8"/>
  <c r="C123" i="8" s="1"/>
  <c r="C85" i="6" l="1"/>
  <c r="C87" i="6" s="1"/>
  <c r="C145" i="6"/>
  <c r="C103" i="6"/>
  <c r="C105" i="6" s="1"/>
  <c r="C38" i="6"/>
  <c r="C30" i="6"/>
  <c r="C21" i="6"/>
  <c r="C15" i="6"/>
  <c r="C50" i="18" l="1"/>
  <c r="C40" i="18"/>
  <c r="C35" i="18"/>
  <c r="C27" i="18"/>
  <c r="C20" i="18"/>
  <c r="C15" i="18"/>
  <c r="C52" i="18" s="1"/>
  <c r="C10" i="18"/>
  <c r="C9" i="13" l="1"/>
  <c r="C10" i="16" l="1"/>
  <c r="C39" i="17" l="1"/>
  <c r="C91" i="8" l="1"/>
  <c r="C84" i="8"/>
  <c r="C79" i="8"/>
  <c r="C96" i="8"/>
  <c r="C74" i="8"/>
  <c r="C69" i="8"/>
  <c r="C62" i="8"/>
  <c r="C57" i="8"/>
  <c r="C52" i="8"/>
  <c r="C38" i="8"/>
  <c r="C47" i="8"/>
  <c r="C33" i="8"/>
  <c r="C28" i="8"/>
  <c r="C18" i="8"/>
  <c r="C10" i="8"/>
  <c r="C14" i="8"/>
  <c r="C111" i="8"/>
  <c r="C106" i="8"/>
  <c r="C113" i="8" l="1"/>
  <c r="C27" i="13" l="1"/>
  <c r="C25" i="17"/>
  <c r="C20" i="17"/>
  <c r="C15" i="17"/>
  <c r="C10" i="17"/>
  <c r="C27" i="17" l="1"/>
  <c r="C12" i="10" l="1"/>
  <c r="C14" i="10" s="1"/>
  <c r="C11" i="9"/>
  <c r="C16" i="9" l="1"/>
  <c r="C121" i="6"/>
  <c r="C115" i="6"/>
  <c r="C130" i="6" l="1"/>
  <c r="C74" i="6"/>
  <c r="C70" i="6"/>
  <c r="C66" i="6"/>
  <c r="C62" i="6"/>
  <c r="C58" i="6"/>
  <c r="C54" i="6"/>
  <c r="C50" i="6"/>
  <c r="C46" i="6"/>
  <c r="C42" i="6"/>
  <c r="C76" i="6" l="1"/>
  <c r="C128" i="8"/>
  <c r="C23" i="8"/>
  <c r="C100" i="8" s="1"/>
</calcChain>
</file>

<file path=xl/sharedStrings.xml><?xml version="1.0" encoding="utf-8"?>
<sst xmlns="http://schemas.openxmlformats.org/spreadsheetml/2006/main" count="502" uniqueCount="257">
  <si>
    <t>De Standaard</t>
  </si>
  <si>
    <t>Agentschap Innoveren &amp; Ondernemen</t>
  </si>
  <si>
    <t>Het Nieuwsblad / De Gentenaar</t>
  </si>
  <si>
    <t>De Morgen</t>
  </si>
  <si>
    <t>Het Laatste Nieuws / De Nieuwe Gazet</t>
  </si>
  <si>
    <t>De Tijd</t>
  </si>
  <si>
    <t>Metro Nl</t>
  </si>
  <si>
    <t>totaal</t>
  </si>
  <si>
    <t>TOTAAL</t>
  </si>
  <si>
    <t>onderwerp</t>
  </si>
  <si>
    <t>publicatie</t>
  </si>
  <si>
    <t>bedrag
(excl. BTW)</t>
  </si>
  <si>
    <t>Beleidsdomein Economie, Wetenschap en Innovatie (EWI)</t>
  </si>
  <si>
    <t>doelstellingen / evaluatie</t>
  </si>
  <si>
    <t>Beleidsdomein Werk en Sociale Economie (WSE)</t>
  </si>
  <si>
    <t>Beleidsdomein Mobiliteit en Openbare Werken (MOW)</t>
  </si>
  <si>
    <t>Agentschap Wegen en Verkeer</t>
  </si>
  <si>
    <t>Beleidsdomein Onderwijs en Vorming (OV)</t>
  </si>
  <si>
    <t>Departement OV</t>
  </si>
  <si>
    <t>OVAM</t>
  </si>
  <si>
    <t>Beleidsdomein Cultuur, Jeugd, Sport en Media (CJSM)</t>
  </si>
  <si>
    <t>Het Belang van Limburg</t>
  </si>
  <si>
    <t>Sport Vlaanderen</t>
  </si>
  <si>
    <t>Uitgaven in 2018 - Geert BOURGEOIS</t>
  </si>
  <si>
    <t>Uitgaven in 2018 - Hilde CREVITS</t>
  </si>
  <si>
    <t>Uitgaven in 2018 - Sven GATZ</t>
  </si>
  <si>
    <t>Uitgaven in 2018 - Liesbeth HOMANS</t>
  </si>
  <si>
    <t>Uitgaven in 2018 - Ben WEYTS</t>
  </si>
  <si>
    <t>Uitgaven in 2018 - Philippe MUYTERS</t>
  </si>
  <si>
    <t>Gazet van Antwerpen</t>
  </si>
  <si>
    <t>GoeiedAg</t>
  </si>
  <si>
    <t>Klakson</t>
  </si>
  <si>
    <t>Inspraakvergadering Brownfield Deurne</t>
  </si>
  <si>
    <t>Inspraakvergadering Brownfield Mechelen</t>
  </si>
  <si>
    <t>Inspraakvergadering Brownfield Ooigem</t>
  </si>
  <si>
    <t>Inspraakvergadering Brownfield Oudenaarde</t>
  </si>
  <si>
    <t>Inspraakvergadering Brownfield Waarschoot</t>
  </si>
  <si>
    <t>Inspraakvergadering Brownfield Wevelgem</t>
  </si>
  <si>
    <t>Inspraakvergadering Brownfield Zele</t>
  </si>
  <si>
    <t>Inspraakvergadering Brownfield Zellik Kerremans</t>
  </si>
  <si>
    <t xml:space="preserve">Vacature </t>
  </si>
  <si>
    <t>Popular</t>
  </si>
  <si>
    <t>IBO-dag</t>
  </si>
  <si>
    <t>Mediahuis Native Dossiers</t>
  </si>
  <si>
    <t>Spread the Work MNM</t>
  </si>
  <si>
    <t>HR Communicatie</t>
  </si>
  <si>
    <t>Departement MOW</t>
  </si>
  <si>
    <t>De Zondag</t>
  </si>
  <si>
    <t>De 7 km-club (derde golf)</t>
  </si>
  <si>
    <t>Over de Ring</t>
  </si>
  <si>
    <t>Sid-in 2018</t>
  </si>
  <si>
    <t>Sport op het Werk</t>
  </si>
  <si>
    <t>Beleidsdomein Omgeving (OMG)</t>
  </si>
  <si>
    <t>Vlaamse Landmaatschappij</t>
  </si>
  <si>
    <t>Mestactieprogramma 2018-2022</t>
  </si>
  <si>
    <t>Ruilverkaveling Gooik</t>
  </si>
  <si>
    <t>Ambtshalve bodemsaneringen - site SRI Machelen</t>
  </si>
  <si>
    <t>Onroerend Erfgoed</t>
  </si>
  <si>
    <t>Ankerplaatsen Landschapsatlas</t>
  </si>
  <si>
    <t>Domein Eikelenhof La Chênaie Kortenberg</t>
  </si>
  <si>
    <t>Vaststelling Antwerps Erfgoed</t>
  </si>
  <si>
    <t>Voeren</t>
  </si>
  <si>
    <t>Wonen-Vlaanderen</t>
  </si>
  <si>
    <t>Vlaamse Huurwetgeving</t>
  </si>
  <si>
    <t>Agentschap voor Natuur en Bos</t>
  </si>
  <si>
    <t>Projectsubsidies aankoop gronden voor bebossing</t>
  </si>
  <si>
    <t>Projectsubsidies natuur</t>
  </si>
  <si>
    <t>Actualisatie geluidsactieplannen</t>
  </si>
  <si>
    <t>Beleid Omgeving</t>
  </si>
  <si>
    <t>Luchtbeleidsplan 2030</t>
  </si>
  <si>
    <t>Aertssen Stabroek</t>
  </si>
  <si>
    <t>Afbakening regionaalstedelijk gebied Leuven</t>
  </si>
  <si>
    <t>Agristo - herneming</t>
  </si>
  <si>
    <t>Kempische Kleiputten</t>
  </si>
  <si>
    <t>Mestactieplan (MAP6)</t>
  </si>
  <si>
    <t>Omleidingsweg Anzegem</t>
  </si>
  <si>
    <t>Openruimtegebieden Beneden-Nete</t>
  </si>
  <si>
    <t>Oproep Strategische Projecten</t>
  </si>
  <si>
    <t>Overstromingsgebied Bovenzanden Willebroek</t>
  </si>
  <si>
    <t>Petroleum-Zuid: gevangenis en schoolcampus</t>
  </si>
  <si>
    <t>Programmatische Aanpak Stikstof</t>
  </si>
  <si>
    <t>R4 Knooppunt Wachtebeke</t>
  </si>
  <si>
    <t>R4 Knooppunt Wondelgem</t>
  </si>
  <si>
    <t>Rechtzetting Vallei Benedenvliet/Groot Struisbeek E19 A12</t>
  </si>
  <si>
    <t>Ruimtelijke herinrichting Ring Brussel - deel Noord</t>
  </si>
  <si>
    <t>Uitbreiding Aertssen</t>
  </si>
  <si>
    <t>Uitdoving industrieterrein Op de Berg</t>
  </si>
  <si>
    <t>Vallei Benedenvliet/ Groot Struisbeek E19 A12</t>
  </si>
  <si>
    <t>Watergevoelige Openruimtegebieden</t>
  </si>
  <si>
    <t>Deze Week ( ex De Streekkrant )</t>
  </si>
  <si>
    <t>VDAB</t>
  </si>
  <si>
    <t>Departement OMG</t>
  </si>
  <si>
    <t>Uitgaven in 2018 - Jo VANDEURZEN</t>
  </si>
  <si>
    <t>Beleidsdomein internationaal Vlaanderen</t>
  </si>
  <si>
    <t>Departement Buitenlandse Zaken</t>
  </si>
  <si>
    <t>Corelio (nu MediaHuis)</t>
  </si>
  <si>
    <t>Flanders Today (jan 2018)</t>
  </si>
  <si>
    <t>Flanders Today is een Engelstalige nieuwsmedium dat buitenlandse beleids- en opiniemakers in alle velden (politiek, cultureel, business, academisch, …) wil informeren over Vlaanderen en daarbij de brug slaan tussen de Vlaamse actualiteit en de activiteiten van de Vlaamse overheid.
De middelen worden hoofdzakelijk gebruikt voor de redactie.
Het gaat om een beperkte opdracht, in afwachting van het toekennen van een nieuwe gunning (enkel digitaal).</t>
  </si>
  <si>
    <t>Flanders Investment &amp; Trade (FIT)</t>
  </si>
  <si>
    <t xml:space="preserve">Internationaal Ondernemen </t>
  </si>
  <si>
    <t>Bijlage 2</t>
  </si>
  <si>
    <t>openbaar onderzoek in het kader van de regelgeving</t>
  </si>
  <si>
    <t xml:space="preserve">Beleidsdomein Kanselarij en Bestuur </t>
  </si>
  <si>
    <t>Metro</t>
  </si>
  <si>
    <t>Muntpunt</t>
  </si>
  <si>
    <t>Vlaanderen Feest!
Brussel Danst</t>
  </si>
  <si>
    <t>De Persgroep</t>
  </si>
  <si>
    <t>Bruzz Magazine</t>
  </si>
  <si>
    <t>(a)</t>
  </si>
  <si>
    <t>Promotie Feest van de Vlaamse Gemeenschap in Brussel
(opkomst: 11.000 bezoekers)</t>
  </si>
  <si>
    <t>(a) 3 advertenties via ruilovereenkomst</t>
  </si>
  <si>
    <t>Agentschap Overheidspersoneel</t>
  </si>
  <si>
    <t>Werken voor Vlaanderen</t>
  </si>
  <si>
    <t>Doelstelling: de Vlaamse overheid promoten als werkgever.
Evaluatie: bezoekerscijfers van de website www.werkenvoorvlaanderen.be en inschrijvingen nieuwsbrief.</t>
  </si>
  <si>
    <t>Brussels Mag</t>
  </si>
  <si>
    <t>Guido Studentenbox</t>
  </si>
  <si>
    <t>Guido Mag NL</t>
  </si>
  <si>
    <t>Babyboom - Prenatale Gids Nl</t>
  </si>
  <si>
    <t>Brieven aan jonge ouders</t>
  </si>
  <si>
    <t>Happy Baby Book</t>
  </si>
  <si>
    <t>Kerk &amp; Leven</t>
  </si>
  <si>
    <t>65+ sensibliseren over het belang van griepvaccinatie</t>
  </si>
  <si>
    <t>Okra Magazine</t>
  </si>
  <si>
    <t>Plus Magazine NL</t>
  </si>
  <si>
    <t>Bruzz magazine</t>
  </si>
  <si>
    <t>S-mag</t>
  </si>
  <si>
    <t>Artsenkrant</t>
  </si>
  <si>
    <t>De Bond</t>
  </si>
  <si>
    <t>Gunaikeai</t>
  </si>
  <si>
    <t>Specialist</t>
  </si>
  <si>
    <t>Flair</t>
  </si>
  <si>
    <t>Libelle</t>
  </si>
  <si>
    <t>Dag Allemaal</t>
  </si>
  <si>
    <t>Nina</t>
  </si>
  <si>
    <t>De Artsenkrant</t>
  </si>
  <si>
    <t>Huisarts Nu</t>
  </si>
  <si>
    <t>Primo</t>
  </si>
  <si>
    <t>Okra</t>
  </si>
  <si>
    <t>Deze Week</t>
  </si>
  <si>
    <t>Beleidsdomein Welzijn, Volksgezondheid en Gezin</t>
  </si>
  <si>
    <t>Reisvaccinatie</t>
  </si>
  <si>
    <t>Sensibiliseren over het belang van reisvaccinatie bij jongvolwassenen</t>
  </si>
  <si>
    <t>Kinkhoestvaccinatie</t>
  </si>
  <si>
    <t>Griepvaccinatie</t>
  </si>
  <si>
    <t>Sociale bescherming</t>
  </si>
  <si>
    <t>Bevolkingsonderzoek</t>
  </si>
  <si>
    <t>Zorgverleners informeren over (de vernieuwingen binnen) het bevolkingsonderzoek en hen bewust maken van hun essentiële rol bij het correct en tijdig informeren van (aanstaande) ouders over het belang en verloop van de screening. Aanstaande ouders informeren over het bestaan en het belang van dit bevolkingsonderzoek.
Evaluatie nog niet uitgevoerd (na campagne  in januari-februari 2019).</t>
  </si>
  <si>
    <t>Zwangere vrouwen/jonge ouders sensibiliseren over het belang van kinkhoestvaccinatie</t>
  </si>
  <si>
    <t xml:space="preserve">Promotie maken voor de Vlaamse sociale bescherming en de brede bevolking informeren over de onderdelen van de  Vlaamse sociale bescherming </t>
  </si>
  <si>
    <t>Stoppen met roken</t>
  </si>
  <si>
    <t>De rokende Vlaming (focus op 40-50 jarigen) aanzetten tot het stoppen met roken door beroep te doen op rookstopbegeleiding door tabakologen (overtuigen en activeren).
Campagne moet nog opgestart worden (mei 2019); evaluatie gepland via mResponse.</t>
  </si>
  <si>
    <t>Bewegen op verwijzing</t>
  </si>
  <si>
    <t>Zorg en Gezondheid</t>
  </si>
  <si>
    <t>Mensen met een gezondheidsrisico door onvol-doende lichaamsbeweging of sedentair gedrag aanzetten tot een actiever en gezonder leven door middel van een beweegplan op maat met professionele coaching.
Eerste campagnegolf is gestart in maart 2019, de tweede is voorzien in september 2019; nog geen evaluatie beschikbaar.</t>
  </si>
  <si>
    <t>Departement EWI</t>
  </si>
  <si>
    <t>Vraag voor de wetenschap</t>
  </si>
  <si>
    <t>Fokus R&amp;D bij Knack</t>
  </si>
  <si>
    <t>iedereeninnoveert life sciences bij De Standaard</t>
  </si>
  <si>
    <t>FRIS onderzoeksportaal</t>
  </si>
  <si>
    <t>Fokus R&amp;D bij De Standaard, september 2018</t>
  </si>
  <si>
    <t>iedereeninnoveert innovatie, december 2018</t>
  </si>
  <si>
    <t>Gepersonaliseerde geneeskunde</t>
  </si>
  <si>
    <t xml:space="preserve">Bekendmaking vraagvoordewetenschap.be </t>
  </si>
  <si>
    <t>Bekendmaking van één van de beleidsprioriteiten (gepersonaliseerde geneeskunde)</t>
  </si>
  <si>
    <t>Bekendmaking vernieuwd portaal, met accenten op open data</t>
  </si>
  <si>
    <t>Bekendmaking PIO naar bedrijven, KMO's en start-ups</t>
  </si>
  <si>
    <t>Programma Innovatieve Overheidsopdrachten (PIO)</t>
  </si>
  <si>
    <t>FAQ-BAR (voor ondernemers met vragen)</t>
  </si>
  <si>
    <t xml:space="preserve">Smartmedia </t>
  </si>
  <si>
    <t>contentartikel in FOKUS R&amp;D bij De Standaard</t>
  </si>
  <si>
    <t>contentartikel in FOKUS IT bij  De Standaard</t>
  </si>
  <si>
    <t>Mediaplanet</t>
  </si>
  <si>
    <t>banner in bijlage bij De Standaard 'De kracht van Vlaanderen'</t>
  </si>
  <si>
    <t>banner in bijlage bij De Standaard 'Life Sciences'</t>
  </si>
  <si>
    <t>banner in themadossier 'innovatie' bij De Standaard</t>
  </si>
  <si>
    <t>Week van de Mogelijkheden</t>
  </si>
  <si>
    <t>Week van de Bedrijfsoverdracht</t>
  </si>
  <si>
    <t>Het Laatste Nieuws</t>
  </si>
  <si>
    <t>Bekendmaking dienstverlening en nieuwe taakstelling VLAIO (Agentschap Innoveren &amp; Ondernemen) als aanspreekpunt voor ondernemers voor de Vlaamse overheid.
Call to action naar vlaio.be.
Meting via google analytics en aantal ingevulde contactformulieren.</t>
  </si>
  <si>
    <t>Themagerichte bekendmaking dienstverlening VLAIO en visibiliteit aan de hand van storytelling</t>
  </si>
  <si>
    <t>Campagne ter sensibilisering naar ondernemende jongeren (in samenwerking en ter ondersteuning van de ecosystemen studentensteden).
Eevaluatie bekendmaking via Google Analytics.</t>
  </si>
  <si>
    <t>Jaarlijkse campagne 3de week van oktober om de week van de bedrijfsoverdracht aan te kondigen. Deze campagne werd enkele jaren geleden geëvalueerd en effect wordt jaarlijks gemonitored via Google Analytics en naargelang aantal deelnemers aan de week.
Deze opdracht werd via een openbare aanbesteding uitgeschreven. Hier geven we het netto budget van deze specifieke kanalen.
Evaluatie op basis van traffic naar de campagnesite (via Google Analytics).</t>
  </si>
  <si>
    <t>Inspraakvergadering Brownfield Edegem - site Agfa Gevaert</t>
  </si>
  <si>
    <t>Bekendmaking inspraakvergadering - verplichte brede bekendmaking via 2 regionale edities van kranten</t>
  </si>
  <si>
    <t>Maand van de Sportclub 06/09/2018</t>
  </si>
  <si>
    <t>Zomer Sportpromotietoer</t>
  </si>
  <si>
    <t>Roularta Media Group</t>
  </si>
  <si>
    <t>Promotie voor dit evenement</t>
  </si>
  <si>
    <t>Sportlessen/sportkampen</t>
  </si>
  <si>
    <t>Lokale ad Rem krant</t>
  </si>
  <si>
    <t xml:space="preserve">gratis </t>
  </si>
  <si>
    <t>Promotie sportactiviteiten</t>
  </si>
  <si>
    <t>Infokrant Denderleeuw</t>
  </si>
  <si>
    <t>Promotie centrum</t>
  </si>
  <si>
    <t>Vrijetijdskrant Liedekerke</t>
  </si>
  <si>
    <t xml:space="preserve">Infokrant Lennik </t>
  </si>
  <si>
    <t>Centra (lokaal) - Liedekerke</t>
  </si>
  <si>
    <t>Sensibilisering sport op het werk</t>
  </si>
  <si>
    <t>Promotie maken voor het sporten in clubverband. Doel is naamsbekendheid.</t>
  </si>
  <si>
    <t>Opening schaatsseizoen</t>
  </si>
  <si>
    <t>Getuigenissen VDAB dienstverlening</t>
  </si>
  <si>
    <t>Bekendmaking dienstverlening VDAB</t>
  </si>
  <si>
    <t>De Vlaamse arbeidsmarkt</t>
  </si>
  <si>
    <t>Jobat</t>
  </si>
  <si>
    <t>Bekendmaking Individuele Beroepsopleiding</t>
  </si>
  <si>
    <t>Meer mensen opleiding laten overwegen als oplossing om carrière vorm te geven</t>
  </si>
  <si>
    <t>Bekendmaking opleidingsmogelijkheden V DAB</t>
  </si>
  <si>
    <t>Bekendmaking dienstverlening VDAB (mediaruil)</t>
  </si>
  <si>
    <t>Vlaams Agentschap voor Ondernemingsvorming - Syntra Vlaanderen</t>
  </si>
  <si>
    <t>Expertise-artikel 'Ondernemen'</t>
  </si>
  <si>
    <t>De Morgen - themadossier Ondernemen</t>
  </si>
  <si>
    <t>Advertentie (augustus 2018)</t>
  </si>
  <si>
    <t xml:space="preserve">De Zondag </t>
  </si>
  <si>
    <t>Inlassing Innovatie: De weg naar het ‘leren van de toekomst’</t>
  </si>
  <si>
    <t>Innovatie De Standaard en www.iedereeninnoveert.be</t>
  </si>
  <si>
    <t>Inlassing Technologische innovatie in duaal leren en ondernemersopleidingen</t>
  </si>
  <si>
    <t xml:space="preserve">De Standaard: Fokus IT </t>
  </si>
  <si>
    <t xml:space="preserve">Inlassing - Jongeren </t>
  </si>
  <si>
    <t>Het Nieuwsblad</t>
  </si>
  <si>
    <t>4 advertenties (augustus 2018)</t>
  </si>
  <si>
    <t>Imago en expertise</t>
  </si>
  <si>
    <t>LRM nv</t>
  </si>
  <si>
    <t>The Economist</t>
  </si>
  <si>
    <t>Request for Interest</t>
  </si>
  <si>
    <t>FWO</t>
  </si>
  <si>
    <t>Vraag voor de wetenschap - Vlaamse Wetenschapsagenda</t>
  </si>
  <si>
    <t>Wetenschapscommunicatie</t>
  </si>
  <si>
    <t>Kristal Solar Park Lommel</t>
  </si>
  <si>
    <t>Ruime bekendmaking van de projectoproep, verplichting.</t>
  </si>
  <si>
    <t>Mooimakers campagne</t>
  </si>
  <si>
    <t>bijlage 'duurzame economie' bij De Morgen</t>
  </si>
  <si>
    <t>bijlage 'mijn gezin' Nieuwsblad</t>
  </si>
  <si>
    <t>De perceptie van extra controle verhogen door er over te communiceren ikv de handhavingsweek.</t>
  </si>
  <si>
    <t>Algemene voorstelling Mooimakers + oproep om zelf steentje bij te dragen.</t>
  </si>
  <si>
    <t>Advertentie ikv de zomercampagne waarbij de algemene boodschap was 'doe alsof je thuis bent, gooi je afval niet op de grond'. Het was een afgeleide van het algemeen campagnebeeld.</t>
  </si>
  <si>
    <t>Natuurinrichting Schuddebeurze</t>
  </si>
  <si>
    <t>Het Nieuwsblad Oostende-Westhoek: jan 2018</t>
  </si>
  <si>
    <t>Roularta Media Group (De Zeewacht Kust): jan 2018</t>
  </si>
  <si>
    <t xml:space="preserve">Roularta Media Group (De Zondag Westkust-Middenkust): jan 2018 </t>
  </si>
  <si>
    <t>Sterilisatie katten</t>
  </si>
  <si>
    <t>Verdoofd slachten</t>
  </si>
  <si>
    <t>Sensibiliseren van katteneigenaars om hun dier te laten steriliseren / castreren.</t>
  </si>
  <si>
    <t>Bekendmaking van het verbod op onverdoofd slachten.</t>
  </si>
  <si>
    <t>Uitgaven in 2018 - Joke SCHAUVLIEGE (inmiddels opgevolgd door Koen VAN DEN HEUVEL)</t>
  </si>
  <si>
    <t>£ 6 500,00</t>
  </si>
  <si>
    <t>Doel: De campagne moet werknemers aanzetten om de fiets te gebruiken voor hun woon-werkverplaatsing. Het stimuleren van een attitudeverandering, en op langere termijn gedragsverandering, is het hoofddoel van de campagne.
Evaluatie: Geen postmeting.</t>
  </si>
  <si>
    <t>Metro Nl
(mei juni 2018)</t>
  </si>
  <si>
    <t>Doel:
- inwoners van Antwerpen en Zwijndrecht informeren omtrent het ontwerpproces in de zes ringzones van Antwerpen
- inwoners van Antwerpen en Zwijndrecht activeren/aanmoedigen om naar de interactieve en mobiele tentoonstelling (ringdagen) te gaan
- informatie verspreiden over doelstelling en programma van de ringdagen
Evaluatie: Geen postmeting.</t>
  </si>
  <si>
    <t>Ouders en andere belangstellenden attenderen op de mogelijkheid om de SID-in's te bezoeken. Deze attendering heeft effect: ouders en andere belangstellenden  bezoeken massaal de SID-in's op zaterdag.</t>
  </si>
  <si>
    <t>Departement WSE</t>
  </si>
  <si>
    <t>Advertentie MVO Vlaanderen</t>
  </si>
  <si>
    <t>Bekendmaking MVO Vlaanderen</t>
  </si>
  <si>
    <t xml:space="preserve">Mediaplanet - advertentie: Themadossier Ondernemen De Morgen </t>
  </si>
  <si>
    <t>Mediaplanet - advertentie: Themadossier Duurzame Economie 27 juni De Standaard</t>
  </si>
  <si>
    <t xml:space="preserve">Mediaplanet - advertentie: Themadossier Ondernemen - De Morgen </t>
  </si>
  <si>
    <t xml:space="preserve">Mediaplanet - advertentie:
Themadossier De Kracht van Vlaanderen (+ online bij De Standaard) </t>
  </si>
  <si>
    <t xml:space="preserve">De inwerkingtreding van het Vlaams Woninghuurdecreet heeft een impact op een groot aantal burgers en vereiste daarom een  communicatiecampagne die huurders en verhuurders van woningen en studentenkamers in Vlaanderen wegwijs moet maken in het nieuwe decreet.
Om zowel huurders, verhuurders, als studenten te bereiken werd ervoor gekozen om in te zetten op een aantal communicatiekanalen.
De campagne wil burgers erop wijzen dat er nieuwe regels rond huren en verhuren in Vlaanderen gelden en hen ertoe aanzetten meer informatie op te vragen via de website of intermediairen.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</si>
</sst>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quot;€&quot;\ #,##0.00"/>
    <numFmt numFmtId="166" formatCode="[$€-2]\ #,##0.00;[Red][$€-2]\ \-#,##0.00"/>
  </numFmts>
  <fonts count="11"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i/>
      <sz val="11"/>
      <name val="Calibri"/>
      <family val="2"/>
      <scheme val="minor"/>
    </font>
    <font>
      <sz val="11"/>
      <color indexed="8"/>
      <name val="Calibri"/>
      <family val="2"/>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104">
    <xf numFmtId="0" fontId="0" fillId="0" borderId="0" xfId="0"/>
    <xf numFmtId="0" fontId="0" fillId="0" borderId="0" xfId="0" applyAlignment="1">
      <alignment vertical="top"/>
    </xf>
    <xf numFmtId="0" fontId="0" fillId="0" borderId="0" xfId="0" applyBorder="1" applyAlignment="1">
      <alignment vertical="top"/>
    </xf>
    <xf numFmtId="164" fontId="0" fillId="0" borderId="0" xfId="0" applyNumberFormat="1" applyFont="1" applyFill="1" applyBorder="1" applyAlignment="1">
      <alignment vertical="top"/>
    </xf>
    <xf numFmtId="164" fontId="1" fillId="0" borderId="0" xfId="0" applyNumberFormat="1" applyFont="1" applyFill="1" applyBorder="1" applyAlignment="1">
      <alignment vertical="top"/>
    </xf>
    <xf numFmtId="0" fontId="0" fillId="0" borderId="0" xfId="0" applyAlignment="1">
      <alignment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xf>
    <xf numFmtId="0" fontId="0" fillId="0" borderId="0" xfId="0" applyFont="1" applyFill="1" applyBorder="1" applyAlignment="1">
      <alignment horizontal="left" vertical="top"/>
    </xf>
    <xf numFmtId="0" fontId="1" fillId="0" borderId="4" xfId="0" applyFont="1" applyFill="1" applyBorder="1" applyAlignment="1">
      <alignment horizontal="left" vertical="top" indent="1"/>
    </xf>
    <xf numFmtId="0" fontId="0" fillId="0" borderId="5" xfId="0" applyFill="1" applyBorder="1" applyAlignment="1">
      <alignment vertical="top"/>
    </xf>
    <xf numFmtId="0" fontId="0" fillId="0" borderId="0" xfId="0" applyFill="1" applyBorder="1" applyAlignment="1">
      <alignment vertical="top"/>
    </xf>
    <xf numFmtId="0" fontId="0" fillId="0" borderId="6" xfId="0" applyFill="1" applyBorder="1" applyAlignment="1">
      <alignment vertical="top"/>
    </xf>
    <xf numFmtId="0" fontId="0" fillId="0" borderId="7" xfId="0" applyFill="1" applyBorder="1" applyAlignment="1">
      <alignment vertical="top"/>
    </xf>
    <xf numFmtId="164" fontId="1" fillId="0" borderId="7" xfId="0" applyNumberFormat="1"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0" fillId="0" borderId="5" xfId="0" applyFill="1" applyBorder="1" applyAlignment="1">
      <alignment vertical="top" wrapText="1"/>
    </xf>
    <xf numFmtId="0" fontId="1" fillId="0" borderId="4" xfId="0" applyFont="1" applyFill="1" applyBorder="1" applyAlignment="1">
      <alignment vertical="top"/>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0" fontId="0" fillId="0" borderId="4" xfId="0" applyFill="1" applyBorder="1" applyAlignment="1">
      <alignment horizontal="left" vertical="top" indent="1"/>
    </xf>
    <xf numFmtId="0" fontId="0" fillId="0" borderId="13" xfId="0" applyFill="1" applyBorder="1" applyAlignment="1">
      <alignment vertical="top" wrapText="1"/>
    </xf>
    <xf numFmtId="0" fontId="0" fillId="0" borderId="13" xfId="0" applyFill="1" applyBorder="1" applyAlignment="1">
      <alignment horizontal="left" vertical="top" wrapText="1" indent="1"/>
    </xf>
    <xf numFmtId="0" fontId="10" fillId="0" borderId="0" xfId="0" applyFont="1" applyFill="1" applyBorder="1" applyAlignment="1">
      <alignment vertical="top" wrapText="1"/>
    </xf>
    <xf numFmtId="0" fontId="0" fillId="0" borderId="5" xfId="0" applyFill="1" applyBorder="1" applyAlignment="1">
      <alignment horizontal="left" vertical="top" wrapText="1" indent="1"/>
    </xf>
    <xf numFmtId="0" fontId="1" fillId="0" borderId="6" xfId="0" applyFont="1" applyFill="1" applyBorder="1" applyAlignment="1">
      <alignment horizontal="left" vertical="top" indent="1"/>
    </xf>
    <xf numFmtId="4" fontId="10" fillId="0" borderId="0" xfId="0" applyNumberFormat="1" applyFont="1" applyFill="1" applyBorder="1" applyAlignment="1">
      <alignment horizontal="right" vertical="top" wrapText="1"/>
    </xf>
    <xf numFmtId="0" fontId="0" fillId="0" borderId="5" xfId="0" applyFill="1" applyBorder="1" applyAlignment="1">
      <alignment horizontal="left" vertical="top" wrapText="1" indent="1"/>
    </xf>
    <xf numFmtId="0" fontId="0" fillId="0" borderId="4" xfId="0" applyFill="1" applyBorder="1" applyAlignment="1">
      <alignment vertical="top"/>
    </xf>
    <xf numFmtId="0" fontId="1" fillId="0" borderId="4" xfId="0" applyFont="1" applyFill="1" applyBorder="1" applyAlignment="1">
      <alignment vertical="top" wrapText="1"/>
    </xf>
    <xf numFmtId="0" fontId="1" fillId="0" borderId="4" xfId="0" applyFont="1" applyFill="1" applyBorder="1" applyAlignment="1">
      <alignment horizontal="left" vertical="top" wrapText="1" indent="1"/>
    </xf>
    <xf numFmtId="0" fontId="0" fillId="0" borderId="4" xfId="0" applyFill="1" applyBorder="1"/>
    <xf numFmtId="164" fontId="0" fillId="0" borderId="0" xfId="0" applyNumberFormat="1" applyFont="1" applyFill="1" applyBorder="1" applyAlignment="1">
      <alignment horizontal="right" vertical="top"/>
    </xf>
    <xf numFmtId="0" fontId="0" fillId="0" borderId="0" xfId="0" applyFont="1" applyFill="1" applyBorder="1"/>
    <xf numFmtId="3" fontId="1" fillId="0" borderId="0" xfId="0" applyNumberFormat="1" applyFont="1" applyFill="1" applyBorder="1" applyAlignment="1">
      <alignment horizontal="right"/>
    </xf>
    <xf numFmtId="0" fontId="0" fillId="0" borderId="5" xfId="0" applyFill="1" applyBorder="1" applyAlignment="1">
      <alignment horizontal="left" indent="1"/>
    </xf>
    <xf numFmtId="0" fontId="0" fillId="0" borderId="8" xfId="0" applyFill="1" applyBorder="1" applyAlignment="1">
      <alignment horizontal="left" vertical="top" indent="1"/>
    </xf>
    <xf numFmtId="0" fontId="0" fillId="0" borderId="0" xfId="0" applyFill="1" applyBorder="1" applyAlignment="1">
      <alignment horizontal="left" vertical="top" indent="1"/>
    </xf>
    <xf numFmtId="0" fontId="0" fillId="0" borderId="0" xfId="0" applyFont="1" applyFill="1" applyBorder="1" applyAlignment="1">
      <alignment vertical="top" wrapText="1"/>
    </xf>
    <xf numFmtId="4" fontId="1" fillId="0" borderId="0" xfId="0" applyNumberFormat="1" applyFont="1" applyFill="1" applyBorder="1" applyAlignment="1">
      <alignment vertical="top"/>
    </xf>
    <xf numFmtId="0" fontId="0" fillId="0" borderId="12" xfId="0" applyFill="1" applyBorder="1"/>
    <xf numFmtId="0" fontId="0" fillId="0" borderId="0" xfId="0" applyFill="1" applyBorder="1"/>
    <xf numFmtId="165" fontId="1" fillId="0" borderId="0" xfId="0" applyNumberFormat="1" applyFont="1" applyFill="1" applyBorder="1"/>
    <xf numFmtId="0" fontId="0" fillId="0" borderId="5" xfId="0" applyFill="1" applyBorder="1"/>
    <xf numFmtId="165" fontId="0" fillId="0" borderId="0" xfId="0" applyNumberFormat="1" applyFill="1" applyBorder="1" applyAlignment="1">
      <alignment vertical="top"/>
    </xf>
    <xf numFmtId="0" fontId="0" fillId="0" borderId="0" xfId="0" applyFill="1" applyBorder="1" applyAlignment="1">
      <alignment vertical="top" wrapText="1"/>
    </xf>
    <xf numFmtId="0" fontId="6" fillId="0" borderId="0" xfId="0" applyFont="1" applyFill="1" applyBorder="1" applyAlignment="1">
      <alignment vertical="top"/>
    </xf>
    <xf numFmtId="0" fontId="0" fillId="0" borderId="5" xfId="0" applyFill="1" applyBorder="1" applyAlignment="1">
      <alignment wrapText="1"/>
    </xf>
    <xf numFmtId="0" fontId="6" fillId="0" borderId="7" xfId="0" applyFont="1" applyFill="1" applyBorder="1" applyAlignment="1">
      <alignment vertical="top"/>
    </xf>
    <xf numFmtId="0" fontId="0" fillId="0" borderId="8" xfId="0" applyFill="1" applyBorder="1" applyAlignment="1">
      <alignment wrapText="1"/>
    </xf>
    <xf numFmtId="0" fontId="0" fillId="0" borderId="12" xfId="0" applyFill="1" applyBorder="1" applyAlignment="1">
      <alignment vertical="top"/>
    </xf>
    <xf numFmtId="164" fontId="1" fillId="0" borderId="12" xfId="0" applyNumberFormat="1" applyFont="1" applyFill="1" applyBorder="1" applyAlignment="1">
      <alignment vertical="top"/>
    </xf>
    <xf numFmtId="0" fontId="0" fillId="0" borderId="12" xfId="0" applyFont="1" applyFill="1" applyBorder="1" applyAlignment="1">
      <alignment vertical="top"/>
    </xf>
    <xf numFmtId="0" fontId="6" fillId="0" borderId="5" xfId="0" applyFont="1" applyFill="1" applyBorder="1" applyAlignment="1">
      <alignment horizontal="left" vertical="top" wrapText="1" inden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xf>
    <xf numFmtId="164" fontId="1" fillId="0" borderId="16" xfId="0" applyNumberFormat="1" applyFont="1" applyFill="1" applyBorder="1" applyAlignment="1">
      <alignment vertical="top"/>
    </xf>
    <xf numFmtId="0" fontId="0" fillId="0" borderId="0" xfId="0" applyFill="1"/>
    <xf numFmtId="0" fontId="0" fillId="0" borderId="4" xfId="0" applyFill="1" applyBorder="1" applyAlignment="1">
      <alignment horizontal="left" vertical="top" wrapText="1" indent="1"/>
    </xf>
    <xf numFmtId="0" fontId="0" fillId="0" borderId="4" xfId="0" applyFill="1" applyBorder="1" applyAlignment="1">
      <alignment horizontal="left" vertical="top" indent="2"/>
    </xf>
    <xf numFmtId="166" fontId="1" fillId="0" borderId="0" xfId="0" applyNumberFormat="1" applyFont="1" applyFill="1" applyBorder="1" applyAlignment="1">
      <alignment vertical="top"/>
    </xf>
    <xf numFmtId="0" fontId="2" fillId="0" borderId="4" xfId="0" applyFont="1" applyFill="1" applyBorder="1" applyAlignment="1">
      <alignment vertical="top" wrapText="1"/>
    </xf>
    <xf numFmtId="164" fontId="1" fillId="0" borderId="0" xfId="0" applyNumberFormat="1" applyFont="1" applyFill="1" applyBorder="1" applyAlignment="1">
      <alignment horizontal="right" vertical="top"/>
    </xf>
    <xf numFmtId="164" fontId="0" fillId="0" borderId="9" xfId="0" applyNumberFormat="1" applyFont="1" applyFill="1" applyBorder="1" applyAlignment="1">
      <alignment horizontal="right" vertical="top"/>
    </xf>
    <xf numFmtId="0" fontId="0" fillId="0" borderId="5" xfId="0" quotePrefix="1" applyFill="1" applyBorder="1" applyAlignment="1">
      <alignment horizontal="left" vertical="top" wrapText="1" indent="1"/>
    </xf>
    <xf numFmtId="164" fontId="1" fillId="0" borderId="0" xfId="0" applyNumberFormat="1" applyFont="1" applyFill="1" applyAlignment="1">
      <alignment vertical="top"/>
    </xf>
    <xf numFmtId="0" fontId="1" fillId="0" borderId="4" xfId="0" applyFont="1" applyFill="1" applyBorder="1"/>
    <xf numFmtId="0" fontId="0" fillId="0" borderId="0" xfId="0" applyFill="1" applyBorder="1" applyAlignment="1">
      <alignment vertical="center"/>
    </xf>
    <xf numFmtId="0" fontId="0" fillId="0" borderId="6" xfId="0" applyFill="1" applyBorder="1" applyAlignment="1">
      <alignment horizontal="left" vertical="top" indent="1"/>
    </xf>
    <xf numFmtId="0" fontId="1" fillId="0" borderId="11" xfId="0" applyFont="1" applyFill="1" applyBorder="1" applyAlignment="1">
      <alignment horizontal="left" vertical="top" wrapText="1" indent="1"/>
    </xf>
    <xf numFmtId="0" fontId="0" fillId="0" borderId="12" xfId="0" applyFont="1" applyFill="1" applyBorder="1" applyAlignment="1">
      <alignment horizontal="left" vertical="top"/>
    </xf>
    <xf numFmtId="0" fontId="0" fillId="0" borderId="5" xfId="0" applyFill="1" applyBorder="1" applyAlignment="1">
      <alignment horizontal="left" wrapText="1" indent="1"/>
    </xf>
    <xf numFmtId="0" fontId="0" fillId="0" borderId="9" xfId="0" applyFont="1" applyFill="1" applyBorder="1" applyAlignment="1">
      <alignment horizontal="left" vertical="top" wrapText="1"/>
    </xf>
    <xf numFmtId="164" fontId="0" fillId="0" borderId="12" xfId="0" applyNumberFormat="1" applyFont="1" applyFill="1" applyBorder="1" applyAlignment="1">
      <alignment vertical="top"/>
    </xf>
    <xf numFmtId="0" fontId="10" fillId="0" borderId="9" xfId="0" applyFont="1" applyFill="1" applyBorder="1" applyAlignment="1">
      <alignment vertical="top" wrapText="1"/>
    </xf>
    <xf numFmtId="4" fontId="10" fillId="0" borderId="9" xfId="0" applyNumberFormat="1" applyFont="1" applyFill="1" applyBorder="1" applyAlignment="1">
      <alignment horizontal="right" vertical="top" wrapText="1"/>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1" fillId="0" borderId="4" xfId="0" applyFont="1" applyFill="1" applyBorder="1" applyAlignment="1">
      <alignment horizontal="left" vertical="top" wrapText="1" indent="1"/>
    </xf>
    <xf numFmtId="0" fontId="5" fillId="0" borderId="7" xfId="0" applyFont="1" applyBorder="1" applyAlignment="1">
      <alignment horizontal="righ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5" fillId="0" borderId="7" xfId="0" applyFont="1" applyFill="1" applyBorder="1" applyAlignment="1">
      <alignment horizontal="right" vertical="center"/>
    </xf>
    <xf numFmtId="1" fontId="0" fillId="0" borderId="13" xfId="0" applyNumberFormat="1" applyFill="1" applyBorder="1" applyAlignment="1">
      <alignment horizontal="left" vertical="top" wrapText="1" indent="1"/>
    </xf>
    <xf numFmtId="1" fontId="0" fillId="0" borderId="5" xfId="0" applyNumberFormat="1" applyFill="1" applyBorder="1" applyAlignment="1">
      <alignment horizontal="left" vertical="top" wrapText="1" indent="1"/>
    </xf>
    <xf numFmtId="0" fontId="0" fillId="0" borderId="7" xfId="0" applyBorder="1" applyAlignment="1">
      <alignment horizontal="center" vertical="top"/>
    </xf>
    <xf numFmtId="0" fontId="9" fillId="0" borderId="4" xfId="0" applyFont="1" applyFill="1" applyBorder="1" applyAlignment="1">
      <alignment horizontal="left" vertical="top" wrapText="1" indent="1"/>
    </xf>
    <xf numFmtId="0" fontId="0" fillId="0" borderId="5" xfId="0" quotePrefix="1" applyFill="1" applyBorder="1" applyAlignment="1">
      <alignment horizontal="left" vertical="top" wrapText="1" indent="1"/>
    </xf>
    <xf numFmtId="0" fontId="1" fillId="0" borderId="11" xfId="0" applyFont="1" applyFill="1" applyBorder="1" applyAlignment="1">
      <alignment horizontal="left" vertical="top" wrapText="1" indent="1"/>
    </xf>
    <xf numFmtId="0" fontId="6" fillId="0" borderId="13" xfId="0" applyFont="1" applyFill="1" applyBorder="1" applyAlignment="1">
      <alignment horizontal="left" vertical="top" wrapText="1" indent="1"/>
    </xf>
    <xf numFmtId="0" fontId="6" fillId="0" borderId="5" xfId="0" applyFont="1" applyFill="1" applyBorder="1" applyAlignment="1">
      <alignment horizontal="left" vertical="top" wrapText="1" indent="1"/>
    </xf>
    <xf numFmtId="0" fontId="8" fillId="0" borderId="4" xfId="0" applyFont="1" applyFill="1" applyBorder="1" applyAlignment="1">
      <alignment horizontal="left" vertical="top" wrapText="1"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edereeninnoveert.b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zoomScaleNormal="100" zoomScaleSheetLayoutView="100" workbookViewId="0">
      <selection activeCell="A32" sqref="A3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16384" width="34.5703125" style="1"/>
  </cols>
  <sheetData>
    <row r="1" spans="1:4" ht="20.100000000000001" customHeight="1" thickBot="1" x14ac:dyDescent="0.3">
      <c r="A1" s="85" t="s">
        <v>100</v>
      </c>
      <c r="B1" s="85"/>
      <c r="C1" s="85"/>
      <c r="D1" s="85"/>
    </row>
    <row r="2" spans="1:4" s="5" customFormat="1" ht="30" customHeight="1" thickBot="1" x14ac:dyDescent="0.3">
      <c r="A2" s="86" t="s">
        <v>23</v>
      </c>
      <c r="B2" s="87"/>
      <c r="C2" s="87"/>
      <c r="D2" s="88"/>
    </row>
    <row r="3" spans="1:4" s="5" customFormat="1" ht="30" customHeight="1" thickBot="1" x14ac:dyDescent="0.3">
      <c r="A3" s="8" t="s">
        <v>9</v>
      </c>
      <c r="B3" s="6" t="s">
        <v>10</v>
      </c>
      <c r="C3" s="6" t="s">
        <v>11</v>
      </c>
      <c r="D3" s="7" t="s">
        <v>13</v>
      </c>
    </row>
    <row r="4" spans="1:4" ht="15.75" thickBot="1" x14ac:dyDescent="0.3"/>
    <row r="5" spans="1:4" s="5" customFormat="1" ht="20.100000000000001" customHeight="1" thickBot="1" x14ac:dyDescent="0.3">
      <c r="A5" s="89" t="s">
        <v>52</v>
      </c>
      <c r="B5" s="90"/>
      <c r="C5" s="90"/>
      <c r="D5" s="91"/>
    </row>
    <row r="6" spans="1:4" s="5" customFormat="1" ht="20.100000000000001" customHeight="1" thickBot="1" x14ac:dyDescent="0.3">
      <c r="A6" s="81" t="s">
        <v>57</v>
      </c>
      <c r="B6" s="82"/>
      <c r="C6" s="82"/>
      <c r="D6" s="83"/>
    </row>
    <row r="7" spans="1:4" ht="15" customHeight="1" x14ac:dyDescent="0.25">
      <c r="A7" s="10" t="s">
        <v>58</v>
      </c>
      <c r="B7" s="9" t="s">
        <v>21</v>
      </c>
      <c r="C7" s="3">
        <v>3595.37</v>
      </c>
      <c r="D7" s="92" t="s">
        <v>101</v>
      </c>
    </row>
    <row r="8" spans="1:4" ht="15" customHeight="1" x14ac:dyDescent="0.25">
      <c r="A8" s="10"/>
      <c r="B8" s="9" t="s">
        <v>4</v>
      </c>
      <c r="C8" s="3">
        <v>4832.3100000000004</v>
      </c>
      <c r="D8" s="93"/>
    </row>
    <row r="9" spans="1:4" ht="15" customHeight="1" x14ac:dyDescent="0.25">
      <c r="A9" s="33"/>
      <c r="B9" s="23" t="s">
        <v>6</v>
      </c>
      <c r="C9" s="24">
        <v>1942.6599999999999</v>
      </c>
      <c r="D9" s="93"/>
    </row>
    <row r="10" spans="1:4" ht="15" customHeight="1" x14ac:dyDescent="0.25">
      <c r="A10" s="33"/>
      <c r="B10" s="9" t="s">
        <v>7</v>
      </c>
      <c r="C10" s="4">
        <f>SUM(C7:C9)</f>
        <v>10370.34</v>
      </c>
      <c r="D10" s="93"/>
    </row>
    <row r="11" spans="1:4" ht="15" customHeight="1" x14ac:dyDescent="0.25">
      <c r="A11" s="19"/>
      <c r="B11" s="12"/>
      <c r="C11" s="4"/>
      <c r="D11" s="11"/>
    </row>
    <row r="12" spans="1:4" ht="15" customHeight="1" x14ac:dyDescent="0.25">
      <c r="A12" s="84" t="s">
        <v>59</v>
      </c>
      <c r="B12" s="9" t="s">
        <v>0</v>
      </c>
      <c r="C12" s="3">
        <v>4621.84</v>
      </c>
      <c r="D12" s="93" t="s">
        <v>101</v>
      </c>
    </row>
    <row r="13" spans="1:4" ht="15" customHeight="1" x14ac:dyDescent="0.25">
      <c r="A13" s="84"/>
      <c r="B13" s="9" t="s">
        <v>4</v>
      </c>
      <c r="C13" s="3">
        <v>5074.46</v>
      </c>
      <c r="D13" s="93"/>
    </row>
    <row r="14" spans="1:4" ht="15" customHeight="1" x14ac:dyDescent="0.25">
      <c r="A14" s="34"/>
      <c r="B14" s="23" t="s">
        <v>2</v>
      </c>
      <c r="C14" s="24">
        <v>6745.4000000000005</v>
      </c>
      <c r="D14" s="93"/>
    </row>
    <row r="15" spans="1:4" ht="15" customHeight="1" x14ac:dyDescent="0.25">
      <c r="A15" s="33"/>
      <c r="B15" s="9" t="s">
        <v>7</v>
      </c>
      <c r="C15" s="4">
        <f>SUM(C12:C14)</f>
        <v>16441.7</v>
      </c>
      <c r="D15" s="93"/>
    </row>
    <row r="16" spans="1:4" ht="15" customHeight="1" x14ac:dyDescent="0.25">
      <c r="A16" s="19"/>
      <c r="B16" s="12"/>
      <c r="C16" s="4"/>
      <c r="D16" s="11"/>
    </row>
    <row r="17" spans="1:4" ht="15" customHeight="1" x14ac:dyDescent="0.25">
      <c r="A17" s="10" t="s">
        <v>60</v>
      </c>
      <c r="B17" s="9" t="s">
        <v>29</v>
      </c>
      <c r="C17" s="3">
        <v>3589.94</v>
      </c>
      <c r="D17" s="93" t="s">
        <v>101</v>
      </c>
    </row>
    <row r="18" spans="1:4" ht="15" customHeight="1" x14ac:dyDescent="0.25">
      <c r="A18" s="10"/>
      <c r="B18" s="9" t="s">
        <v>4</v>
      </c>
      <c r="C18" s="3">
        <v>1109.1199999999999</v>
      </c>
      <c r="D18" s="93"/>
    </row>
    <row r="19" spans="1:4" ht="15" customHeight="1" x14ac:dyDescent="0.25">
      <c r="A19" s="33"/>
      <c r="B19" s="23" t="s">
        <v>6</v>
      </c>
      <c r="C19" s="24">
        <v>1942.6599999999999</v>
      </c>
      <c r="D19" s="93"/>
    </row>
    <row r="20" spans="1:4" ht="15" customHeight="1" x14ac:dyDescent="0.25">
      <c r="A20" s="33"/>
      <c r="B20" s="9" t="s">
        <v>7</v>
      </c>
      <c r="C20" s="4">
        <f>SUM(C17:C19)</f>
        <v>6641.7199999999993</v>
      </c>
      <c r="D20" s="93"/>
    </row>
    <row r="21" spans="1:4" ht="15" customHeight="1" x14ac:dyDescent="0.25">
      <c r="A21" s="19"/>
      <c r="B21" s="12"/>
      <c r="C21" s="4"/>
      <c r="D21" s="11"/>
    </row>
    <row r="22" spans="1:4" ht="15" customHeight="1" x14ac:dyDescent="0.25">
      <c r="A22" s="10" t="s">
        <v>61</v>
      </c>
      <c r="B22" s="9" t="s">
        <v>3</v>
      </c>
      <c r="C22" s="3">
        <v>3357.88</v>
      </c>
      <c r="D22" s="93" t="s">
        <v>101</v>
      </c>
    </row>
    <row r="23" spans="1:4" ht="15" customHeight="1" x14ac:dyDescent="0.25">
      <c r="A23" s="34"/>
      <c r="B23" s="9" t="s">
        <v>4</v>
      </c>
      <c r="C23" s="3">
        <v>10024.170000000002</v>
      </c>
      <c r="D23" s="93"/>
    </row>
    <row r="24" spans="1:4" ht="15" customHeight="1" x14ac:dyDescent="0.25">
      <c r="A24" s="33"/>
      <c r="B24" s="23" t="s">
        <v>6</v>
      </c>
      <c r="C24" s="24">
        <v>2845.05</v>
      </c>
      <c r="D24" s="93"/>
    </row>
    <row r="25" spans="1:4" ht="15" customHeight="1" x14ac:dyDescent="0.25">
      <c r="A25" s="33"/>
      <c r="B25" s="9" t="s">
        <v>7</v>
      </c>
      <c r="C25" s="4">
        <f>SUM(C22:C24)</f>
        <v>16227.100000000002</v>
      </c>
      <c r="D25" s="93"/>
    </row>
    <row r="26" spans="1:4" ht="15" customHeight="1" x14ac:dyDescent="0.25">
      <c r="A26" s="19"/>
      <c r="B26" s="12"/>
      <c r="C26" s="4"/>
      <c r="D26" s="11"/>
    </row>
    <row r="27" spans="1:4" ht="15" customHeight="1" x14ac:dyDescent="0.25">
      <c r="A27" s="10" t="s">
        <v>8</v>
      </c>
      <c r="B27" s="12"/>
      <c r="C27" s="4">
        <f>C10+C15+C20+C25</f>
        <v>49680.86</v>
      </c>
      <c r="D27" s="11"/>
    </row>
    <row r="28" spans="1:4" ht="15" customHeight="1" thickBot="1" x14ac:dyDescent="0.3">
      <c r="A28" s="13"/>
      <c r="B28" s="14"/>
      <c r="C28" s="15"/>
      <c r="D28" s="16"/>
    </row>
    <row r="29" spans="1:4" ht="15" customHeight="1" thickBot="1" x14ac:dyDescent="0.3">
      <c r="A29" s="12"/>
      <c r="B29" s="17"/>
      <c r="C29" s="12"/>
      <c r="D29" s="17"/>
    </row>
    <row r="30" spans="1:4" s="5" customFormat="1" ht="20.100000000000001" customHeight="1" thickBot="1" x14ac:dyDescent="0.3">
      <c r="A30" s="89" t="s">
        <v>93</v>
      </c>
      <c r="B30" s="90"/>
      <c r="C30" s="90"/>
      <c r="D30" s="91"/>
    </row>
    <row r="31" spans="1:4" s="5" customFormat="1" ht="20.100000000000001" customHeight="1" thickBot="1" x14ac:dyDescent="0.3">
      <c r="A31" s="81" t="s">
        <v>94</v>
      </c>
      <c r="B31" s="82"/>
      <c r="C31" s="82"/>
      <c r="D31" s="83"/>
    </row>
    <row r="32" spans="1:4" ht="168" customHeight="1" x14ac:dyDescent="0.25">
      <c r="A32" s="10" t="s">
        <v>96</v>
      </c>
      <c r="B32" s="9" t="s">
        <v>95</v>
      </c>
      <c r="C32" s="4">
        <v>10067.93</v>
      </c>
      <c r="D32" s="27" t="s">
        <v>97</v>
      </c>
    </row>
    <row r="33" spans="1:4" ht="15" customHeight="1" x14ac:dyDescent="0.25">
      <c r="A33" s="19"/>
      <c r="B33" s="12"/>
      <c r="C33" s="4"/>
      <c r="D33" s="11"/>
    </row>
    <row r="34" spans="1:4" ht="15" customHeight="1" x14ac:dyDescent="0.25">
      <c r="A34" s="10" t="s">
        <v>8</v>
      </c>
      <c r="B34" s="12"/>
      <c r="C34" s="4">
        <f>SUM(C32:C33)</f>
        <v>10067.93</v>
      </c>
      <c r="D34" s="11"/>
    </row>
    <row r="35" spans="1:4" ht="15" customHeight="1" thickBot="1" x14ac:dyDescent="0.3">
      <c r="A35" s="13"/>
      <c r="B35" s="14"/>
      <c r="C35" s="15"/>
      <c r="D35" s="16"/>
    </row>
    <row r="36" spans="1:4" s="5" customFormat="1" ht="20.100000000000001" customHeight="1" thickBot="1" x14ac:dyDescent="0.3">
      <c r="A36" s="81" t="s">
        <v>98</v>
      </c>
      <c r="B36" s="82"/>
      <c r="C36" s="82"/>
      <c r="D36" s="83"/>
    </row>
    <row r="37" spans="1:4" ht="15" customHeight="1" x14ac:dyDescent="0.25">
      <c r="A37" s="10" t="s">
        <v>99</v>
      </c>
      <c r="B37" s="9" t="s">
        <v>0</v>
      </c>
      <c r="C37" s="4">
        <v>7865</v>
      </c>
      <c r="D37" s="26"/>
    </row>
    <row r="38" spans="1:4" ht="15" customHeight="1" x14ac:dyDescent="0.25">
      <c r="A38" s="19"/>
      <c r="B38" s="12"/>
      <c r="C38" s="4"/>
      <c r="D38" s="11"/>
    </row>
    <row r="39" spans="1:4" ht="15" customHeight="1" x14ac:dyDescent="0.25">
      <c r="A39" s="10" t="s">
        <v>8</v>
      </c>
      <c r="B39" s="12"/>
      <c r="C39" s="4">
        <f>C37</f>
        <v>7865</v>
      </c>
      <c r="D39" s="11"/>
    </row>
    <row r="40" spans="1:4" ht="15" customHeight="1" thickBot="1" x14ac:dyDescent="0.3">
      <c r="A40" s="13"/>
      <c r="B40" s="14"/>
      <c r="C40" s="15"/>
      <c r="D40" s="16"/>
    </row>
  </sheetData>
  <mergeCells count="12">
    <mergeCell ref="A30:D30"/>
    <mergeCell ref="A31:D31"/>
    <mergeCell ref="A36:D36"/>
    <mergeCell ref="D7:D10"/>
    <mergeCell ref="D12:D15"/>
    <mergeCell ref="D17:D20"/>
    <mergeCell ref="D22:D25"/>
    <mergeCell ref="A6:D6"/>
    <mergeCell ref="A12:A13"/>
    <mergeCell ref="A1:D1"/>
    <mergeCell ref="A2:D2"/>
    <mergeCell ref="A5:D5"/>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zoomScaleNormal="100" zoomScaleSheetLayoutView="100" workbookViewId="0">
      <selection activeCell="A2" sqref="A2:D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16384" width="34.5703125" style="1"/>
  </cols>
  <sheetData>
    <row r="1" spans="1:4" ht="20.100000000000001" customHeight="1" thickBot="1" x14ac:dyDescent="0.3">
      <c r="A1" s="94"/>
      <c r="B1" s="94"/>
      <c r="C1" s="94"/>
      <c r="D1" s="94"/>
    </row>
    <row r="2" spans="1:4" s="5" customFormat="1" ht="30" customHeight="1" thickBot="1" x14ac:dyDescent="0.3">
      <c r="A2" s="86" t="s">
        <v>24</v>
      </c>
      <c r="B2" s="87"/>
      <c r="C2" s="87"/>
      <c r="D2" s="88"/>
    </row>
    <row r="3" spans="1:4" s="5" customFormat="1" ht="30" customHeight="1" thickBot="1" x14ac:dyDescent="0.3">
      <c r="A3" s="20" t="s">
        <v>9</v>
      </c>
      <c r="B3" s="21" t="s">
        <v>10</v>
      </c>
      <c r="C3" s="21" t="s">
        <v>11</v>
      </c>
      <c r="D3" s="22" t="s">
        <v>13</v>
      </c>
    </row>
    <row r="4" spans="1:4" ht="15" customHeight="1" thickBot="1" x14ac:dyDescent="0.3">
      <c r="A4" s="14"/>
      <c r="B4" s="14"/>
      <c r="C4" s="15"/>
      <c r="D4" s="14"/>
    </row>
    <row r="5" spans="1:4" s="5" customFormat="1" ht="20.100000000000001" customHeight="1" thickBot="1" x14ac:dyDescent="0.3">
      <c r="A5" s="89" t="s">
        <v>17</v>
      </c>
      <c r="B5" s="90"/>
      <c r="C5" s="90"/>
      <c r="D5" s="91"/>
    </row>
    <row r="6" spans="1:4" s="5" customFormat="1" ht="20.100000000000001" customHeight="1" thickBot="1" x14ac:dyDescent="0.3">
      <c r="A6" s="81" t="s">
        <v>18</v>
      </c>
      <c r="B6" s="82"/>
      <c r="C6" s="82"/>
      <c r="D6" s="83"/>
    </row>
    <row r="7" spans="1:4" ht="15" customHeight="1" x14ac:dyDescent="0.25">
      <c r="A7" s="10" t="s">
        <v>50</v>
      </c>
      <c r="B7" s="9" t="s">
        <v>47</v>
      </c>
      <c r="C7" s="3">
        <v>6591.3600000000006</v>
      </c>
      <c r="D7" s="92" t="s">
        <v>248</v>
      </c>
    </row>
    <row r="8" spans="1:4" ht="15" customHeight="1" x14ac:dyDescent="0.25">
      <c r="A8" s="10"/>
      <c r="B8" s="9" t="s">
        <v>29</v>
      </c>
      <c r="C8" s="3">
        <v>4806.5</v>
      </c>
      <c r="D8" s="93"/>
    </row>
    <row r="9" spans="1:4" ht="15" customHeight="1" x14ac:dyDescent="0.25">
      <c r="A9" s="10"/>
      <c r="B9" s="9" t="s">
        <v>21</v>
      </c>
      <c r="C9" s="3">
        <v>4423.5999999999995</v>
      </c>
      <c r="D9" s="93"/>
    </row>
    <row r="10" spans="1:4" ht="15" customHeight="1" x14ac:dyDescent="0.25">
      <c r="A10" s="10"/>
      <c r="B10" s="9" t="s">
        <v>4</v>
      </c>
      <c r="C10" s="3">
        <v>7481.1600000000008</v>
      </c>
      <c r="D10" s="93"/>
    </row>
    <row r="11" spans="1:4" ht="17.25" customHeight="1" x14ac:dyDescent="0.25">
      <c r="A11" s="10"/>
      <c r="B11" s="23" t="s">
        <v>2</v>
      </c>
      <c r="C11" s="24">
        <v>5221.9799999999996</v>
      </c>
      <c r="D11" s="93"/>
    </row>
    <row r="12" spans="1:4" ht="20.100000000000001" customHeight="1" x14ac:dyDescent="0.25">
      <c r="A12" s="10"/>
      <c r="B12" s="9" t="s">
        <v>7</v>
      </c>
      <c r="C12" s="4">
        <f>SUM(C7:C11)</f>
        <v>28524.6</v>
      </c>
      <c r="D12" s="93"/>
    </row>
    <row r="13" spans="1:4" ht="15" customHeight="1" x14ac:dyDescent="0.25">
      <c r="A13" s="25"/>
      <c r="B13" s="9"/>
      <c r="C13" s="4"/>
      <c r="D13" s="11"/>
    </row>
    <row r="14" spans="1:4" ht="15" customHeight="1" x14ac:dyDescent="0.25">
      <c r="A14" s="10" t="s">
        <v>8</v>
      </c>
      <c r="B14" s="12"/>
      <c r="C14" s="4">
        <f>C12</f>
        <v>28524.6</v>
      </c>
      <c r="D14" s="11"/>
    </row>
    <row r="15" spans="1:4" ht="15" customHeight="1" thickBot="1" x14ac:dyDescent="0.3">
      <c r="A15" s="13"/>
      <c r="B15" s="14"/>
      <c r="C15" s="15"/>
      <c r="D15" s="16"/>
    </row>
    <row r="16" spans="1:4" x14ac:dyDescent="0.25">
      <c r="A16" s="12"/>
      <c r="B16" s="12"/>
      <c r="C16" s="12"/>
      <c r="D16" s="17"/>
    </row>
  </sheetData>
  <mergeCells count="5">
    <mergeCell ref="A1:D1"/>
    <mergeCell ref="A2:D2"/>
    <mergeCell ref="A5:D5"/>
    <mergeCell ref="A6:D6"/>
    <mergeCell ref="D7:D12"/>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zoomScaleNormal="100" zoomScaleSheetLayoutView="100" workbookViewId="0">
      <selection activeCell="A2" sqref="A2:D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5" width="22.85546875" style="1" customWidth="1"/>
    <col min="6" max="6" width="16.28515625" style="1" customWidth="1"/>
    <col min="7" max="16384" width="34.5703125" style="1"/>
  </cols>
  <sheetData>
    <row r="1" spans="1:4" ht="20.100000000000001" customHeight="1" thickBot="1" x14ac:dyDescent="0.3">
      <c r="A1" s="97"/>
      <c r="B1" s="97"/>
      <c r="C1" s="97"/>
      <c r="D1" s="97"/>
    </row>
    <row r="2" spans="1:4" s="5" customFormat="1" ht="30" customHeight="1" thickBot="1" x14ac:dyDescent="0.3">
      <c r="A2" s="86" t="s">
        <v>25</v>
      </c>
      <c r="B2" s="87"/>
      <c r="C2" s="87"/>
      <c r="D2" s="88"/>
    </row>
    <row r="3" spans="1:4" s="5" customFormat="1" ht="30" customHeight="1" thickBot="1" x14ac:dyDescent="0.3">
      <c r="A3" s="20" t="s">
        <v>9</v>
      </c>
      <c r="B3" s="21" t="s">
        <v>10</v>
      </c>
      <c r="C3" s="21" t="s">
        <v>11</v>
      </c>
      <c r="D3" s="22" t="s">
        <v>13</v>
      </c>
    </row>
    <row r="4" spans="1:4" ht="15.75" thickBot="1" x14ac:dyDescent="0.3">
      <c r="A4" s="12"/>
      <c r="B4" s="17"/>
      <c r="C4" s="12"/>
      <c r="D4" s="17"/>
    </row>
    <row r="5" spans="1:4" s="5" customFormat="1" ht="20.100000000000001" customHeight="1" thickBot="1" x14ac:dyDescent="0.3">
      <c r="A5" s="89" t="s">
        <v>102</v>
      </c>
      <c r="B5" s="90"/>
      <c r="C5" s="90"/>
      <c r="D5" s="91"/>
    </row>
    <row r="6" spans="1:4" s="5" customFormat="1" ht="20.100000000000001" customHeight="1" thickBot="1" x14ac:dyDescent="0.3">
      <c r="A6" s="81" t="s">
        <v>104</v>
      </c>
      <c r="B6" s="82"/>
      <c r="C6" s="82"/>
      <c r="D6" s="83"/>
    </row>
    <row r="7" spans="1:4" ht="30" customHeight="1" x14ac:dyDescent="0.25">
      <c r="A7" s="35" t="s">
        <v>105</v>
      </c>
      <c r="B7" s="9" t="s">
        <v>106</v>
      </c>
      <c r="C7" s="3">
        <v>23474</v>
      </c>
      <c r="D7" s="95" t="s">
        <v>109</v>
      </c>
    </row>
    <row r="8" spans="1:4" ht="15" customHeight="1" x14ac:dyDescent="0.25">
      <c r="A8" s="36"/>
      <c r="B8" s="9" t="s">
        <v>107</v>
      </c>
      <c r="C8" s="37" t="s">
        <v>108</v>
      </c>
      <c r="D8" s="96"/>
    </row>
    <row r="9" spans="1:4" ht="15" customHeight="1" x14ac:dyDescent="0.25">
      <c r="A9" s="36"/>
      <c r="B9" s="38"/>
      <c r="C9" s="39"/>
      <c r="D9" s="40"/>
    </row>
    <row r="10" spans="1:4" ht="15" customHeight="1" x14ac:dyDescent="0.25">
      <c r="A10" s="10" t="s">
        <v>8</v>
      </c>
      <c r="B10" s="12"/>
      <c r="C10" s="4">
        <f>C7</f>
        <v>23474</v>
      </c>
      <c r="D10" s="11"/>
    </row>
    <row r="11" spans="1:4" ht="15" customHeight="1" thickBot="1" x14ac:dyDescent="0.3">
      <c r="A11" s="13"/>
      <c r="B11" s="14"/>
      <c r="C11" s="14"/>
      <c r="D11" s="41"/>
    </row>
    <row r="12" spans="1:4" x14ac:dyDescent="0.25">
      <c r="A12" s="12"/>
      <c r="B12" s="17"/>
      <c r="C12" s="12"/>
      <c r="D12" s="17"/>
    </row>
    <row r="13" spans="1:4" x14ac:dyDescent="0.25">
      <c r="A13" s="42" t="s">
        <v>110</v>
      </c>
      <c r="B13" s="17"/>
      <c r="C13" s="12"/>
      <c r="D13" s="17"/>
    </row>
  </sheetData>
  <mergeCells count="5">
    <mergeCell ref="D7:D8"/>
    <mergeCell ref="A1:D1"/>
    <mergeCell ref="A2:D2"/>
    <mergeCell ref="A5:D5"/>
    <mergeCell ref="A6:D6"/>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
  <sheetViews>
    <sheetView zoomScaleNormal="100" zoomScaleSheetLayoutView="100" workbookViewId="0">
      <selection activeCell="B16" sqref="B16"/>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16384" width="34.5703125" style="1"/>
  </cols>
  <sheetData>
    <row r="1" spans="1:5" ht="20.100000000000001" customHeight="1" thickBot="1" x14ac:dyDescent="0.3">
      <c r="A1" s="97"/>
      <c r="B1" s="97"/>
      <c r="C1" s="97"/>
      <c r="D1" s="97"/>
    </row>
    <row r="2" spans="1:5" s="5" customFormat="1" ht="30" customHeight="1" thickBot="1" x14ac:dyDescent="0.3">
      <c r="A2" s="86" t="s">
        <v>26</v>
      </c>
      <c r="B2" s="87"/>
      <c r="C2" s="87"/>
      <c r="D2" s="88"/>
    </row>
    <row r="3" spans="1:5" s="5" customFormat="1" ht="30.75" thickBot="1" x14ac:dyDescent="0.3">
      <c r="A3" s="20" t="s">
        <v>9</v>
      </c>
      <c r="B3" s="21" t="s">
        <v>10</v>
      </c>
      <c r="C3" s="21" t="s">
        <v>11</v>
      </c>
      <c r="D3" s="22" t="s">
        <v>13</v>
      </c>
    </row>
    <row r="4" spans="1:5" ht="15.75" thickBot="1" x14ac:dyDescent="0.3">
      <c r="A4" s="12"/>
      <c r="B4" s="17"/>
      <c r="C4" s="12"/>
      <c r="D4" s="17"/>
    </row>
    <row r="5" spans="1:5" s="5" customFormat="1" ht="20.100000000000001" customHeight="1" thickBot="1" x14ac:dyDescent="0.3">
      <c r="A5" s="89" t="s">
        <v>102</v>
      </c>
      <c r="B5" s="90"/>
      <c r="C5" s="90"/>
      <c r="D5" s="91"/>
    </row>
    <row r="6" spans="1:5" s="5" customFormat="1" ht="20.100000000000001" customHeight="1" thickBot="1" x14ac:dyDescent="0.3">
      <c r="A6" s="81" t="s">
        <v>111</v>
      </c>
      <c r="B6" s="82"/>
      <c r="C6" s="82"/>
      <c r="D6" s="83"/>
    </row>
    <row r="7" spans="1:5" ht="75" customHeight="1" x14ac:dyDescent="0.25">
      <c r="A7" s="10" t="s">
        <v>112</v>
      </c>
      <c r="B7" s="9" t="s">
        <v>103</v>
      </c>
      <c r="C7" s="4">
        <v>29715.5</v>
      </c>
      <c r="D7" s="27" t="s">
        <v>113</v>
      </c>
      <c r="E7" s="98"/>
    </row>
    <row r="8" spans="1:5" ht="15" customHeight="1" x14ac:dyDescent="0.25">
      <c r="A8" s="19"/>
      <c r="B8" s="12"/>
      <c r="C8" s="4"/>
      <c r="D8" s="11"/>
      <c r="E8" s="98"/>
    </row>
    <row r="9" spans="1:5" ht="15" customHeight="1" x14ac:dyDescent="0.25">
      <c r="A9" s="10" t="s">
        <v>8</v>
      </c>
      <c r="B9" s="12"/>
      <c r="C9" s="4">
        <f>C7</f>
        <v>29715.5</v>
      </c>
      <c r="D9" s="11"/>
      <c r="E9" s="98"/>
    </row>
    <row r="10" spans="1:5" ht="15" customHeight="1" thickBot="1" x14ac:dyDescent="0.3">
      <c r="A10" s="13"/>
      <c r="B10" s="14"/>
      <c r="C10" s="15"/>
      <c r="D10" s="16"/>
      <c r="E10" s="98"/>
    </row>
    <row r="11" spans="1:5" ht="15.75" thickBot="1" x14ac:dyDescent="0.3"/>
    <row r="12" spans="1:5" ht="16.5" thickBot="1" x14ac:dyDescent="0.3">
      <c r="A12" s="89" t="s">
        <v>14</v>
      </c>
      <c r="B12" s="90"/>
      <c r="C12" s="90"/>
      <c r="D12" s="91"/>
    </row>
    <row r="13" spans="1:5" ht="20.25" customHeight="1" thickBot="1" x14ac:dyDescent="0.3">
      <c r="A13" s="81" t="s">
        <v>249</v>
      </c>
      <c r="B13" s="82"/>
      <c r="C13" s="82"/>
      <c r="D13" s="83"/>
    </row>
    <row r="14" spans="1:5" ht="30" customHeight="1" x14ac:dyDescent="0.25">
      <c r="A14" s="10" t="s">
        <v>250</v>
      </c>
      <c r="B14" s="28" t="s">
        <v>252</v>
      </c>
      <c r="C14" s="31">
        <v>5142.5</v>
      </c>
      <c r="D14" s="92" t="s">
        <v>251</v>
      </c>
    </row>
    <row r="15" spans="1:5" ht="45" customHeight="1" x14ac:dyDescent="0.25">
      <c r="A15" s="10"/>
      <c r="B15" s="28" t="s">
        <v>253</v>
      </c>
      <c r="C15" s="31">
        <v>5445</v>
      </c>
      <c r="D15" s="93"/>
    </row>
    <row r="16" spans="1:5" ht="30" customHeight="1" x14ac:dyDescent="0.25">
      <c r="A16" s="10"/>
      <c r="B16" s="28" t="s">
        <v>254</v>
      </c>
      <c r="C16" s="31">
        <v>4840</v>
      </c>
      <c r="D16" s="93"/>
    </row>
    <row r="17" spans="1:4" ht="45" customHeight="1" x14ac:dyDescent="0.25">
      <c r="A17" s="10"/>
      <c r="B17" s="79" t="s">
        <v>255</v>
      </c>
      <c r="C17" s="80">
        <v>2238.5</v>
      </c>
      <c r="D17" s="93"/>
    </row>
    <row r="18" spans="1:4" ht="15" customHeight="1" x14ac:dyDescent="0.25">
      <c r="A18" s="33"/>
      <c r="B18" s="60" t="s">
        <v>7</v>
      </c>
      <c r="C18" s="61">
        <f>SUM(C14:C17)</f>
        <v>17666</v>
      </c>
      <c r="D18" s="93"/>
    </row>
    <row r="19" spans="1:4" ht="15" customHeight="1" x14ac:dyDescent="0.25">
      <c r="A19" s="10"/>
      <c r="B19" s="12"/>
      <c r="C19" s="4"/>
      <c r="D19" s="11"/>
    </row>
    <row r="20" spans="1:4" ht="15" customHeight="1" x14ac:dyDescent="0.25">
      <c r="A20" s="10" t="s">
        <v>8</v>
      </c>
      <c r="B20" s="12"/>
      <c r="C20" s="4">
        <f>C18</f>
        <v>17666</v>
      </c>
      <c r="D20" s="11"/>
    </row>
    <row r="21" spans="1:4" ht="15" customHeight="1" thickBot="1" x14ac:dyDescent="0.3">
      <c r="A21" s="30"/>
      <c r="B21" s="14"/>
      <c r="C21" s="15"/>
      <c r="D21" s="16"/>
    </row>
    <row r="22" spans="1:4" ht="15.75" thickBot="1" x14ac:dyDescent="0.3"/>
    <row r="23" spans="1:4" s="5" customFormat="1" ht="20.100000000000001" customHeight="1" thickBot="1" x14ac:dyDescent="0.3">
      <c r="A23" s="89" t="s">
        <v>52</v>
      </c>
      <c r="B23" s="90"/>
      <c r="C23" s="90"/>
      <c r="D23" s="91"/>
    </row>
    <row r="24" spans="1:4" s="5" customFormat="1" ht="20.100000000000001" customHeight="1" thickBot="1" x14ac:dyDescent="0.3">
      <c r="A24" s="81" t="s">
        <v>62</v>
      </c>
      <c r="B24" s="82"/>
      <c r="C24" s="82"/>
      <c r="D24" s="83"/>
    </row>
    <row r="25" spans="1:4" ht="210" customHeight="1" x14ac:dyDescent="0.25">
      <c r="A25" s="10" t="s">
        <v>63</v>
      </c>
      <c r="B25" s="9" t="s">
        <v>4</v>
      </c>
      <c r="C25" s="4">
        <v>16539.399999999998</v>
      </c>
      <c r="D25" s="27" t="s">
        <v>256</v>
      </c>
    </row>
    <row r="26" spans="1:4" ht="15" customHeight="1" x14ac:dyDescent="0.25">
      <c r="A26" s="19"/>
      <c r="B26" s="12"/>
      <c r="C26" s="4"/>
      <c r="D26" s="11"/>
    </row>
    <row r="27" spans="1:4" ht="15" customHeight="1" x14ac:dyDescent="0.25">
      <c r="A27" s="10" t="s">
        <v>8</v>
      </c>
      <c r="B27" s="12"/>
      <c r="C27" s="4">
        <f>C25</f>
        <v>16539.399999999998</v>
      </c>
      <c r="D27" s="11"/>
    </row>
    <row r="28" spans="1:4" ht="15" customHeight="1" thickBot="1" x14ac:dyDescent="0.3">
      <c r="A28" s="13"/>
      <c r="B28" s="14"/>
      <c r="C28" s="15"/>
      <c r="D28" s="16"/>
    </row>
  </sheetData>
  <mergeCells count="10">
    <mergeCell ref="E7:E10"/>
    <mergeCell ref="A1:D1"/>
    <mergeCell ref="A2:D2"/>
    <mergeCell ref="A23:D23"/>
    <mergeCell ref="A24:D24"/>
    <mergeCell ref="A5:D5"/>
    <mergeCell ref="A6:D6"/>
    <mergeCell ref="A12:D12"/>
    <mergeCell ref="A13:D13"/>
    <mergeCell ref="D14:D18"/>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zoomScaleNormal="100" zoomScaleSheetLayoutView="100" workbookViewId="0">
      <selection activeCell="A6" sqref="A6:D6"/>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16384" width="34.5703125" style="1"/>
  </cols>
  <sheetData>
    <row r="1" spans="1:4" ht="20.100000000000001" customHeight="1" thickBot="1" x14ac:dyDescent="0.3">
      <c r="A1" s="97"/>
      <c r="B1" s="97"/>
      <c r="C1" s="97"/>
      <c r="D1" s="97"/>
    </row>
    <row r="2" spans="1:4" s="5" customFormat="1" ht="30" customHeight="1" thickBot="1" x14ac:dyDescent="0.3">
      <c r="A2" s="86" t="s">
        <v>27</v>
      </c>
      <c r="B2" s="87"/>
      <c r="C2" s="87"/>
      <c r="D2" s="88"/>
    </row>
    <row r="3" spans="1:4" s="5" customFormat="1" ht="30" customHeight="1" thickBot="1" x14ac:dyDescent="0.3">
      <c r="A3" s="20" t="s">
        <v>9</v>
      </c>
      <c r="B3" s="21" t="s">
        <v>10</v>
      </c>
      <c r="C3" s="21" t="s">
        <v>11</v>
      </c>
      <c r="D3" s="22" t="s">
        <v>13</v>
      </c>
    </row>
    <row r="4" spans="1:4" s="2" customFormat="1" ht="15" customHeight="1" thickBot="1" x14ac:dyDescent="0.3">
      <c r="A4" s="12"/>
      <c r="B4" s="12"/>
      <c r="C4" s="4"/>
      <c r="D4" s="12"/>
    </row>
    <row r="5" spans="1:4" s="5" customFormat="1" ht="20.100000000000001" customHeight="1" thickBot="1" x14ac:dyDescent="0.3">
      <c r="A5" s="89" t="s">
        <v>15</v>
      </c>
      <c r="B5" s="90"/>
      <c r="C5" s="90"/>
      <c r="D5" s="91"/>
    </row>
    <row r="6" spans="1:4" s="5" customFormat="1" ht="20.100000000000001" customHeight="1" thickBot="1" x14ac:dyDescent="0.3">
      <c r="A6" s="81" t="s">
        <v>46</v>
      </c>
      <c r="B6" s="82"/>
      <c r="C6" s="82"/>
      <c r="D6" s="83"/>
    </row>
    <row r="7" spans="1:4" ht="129.94999999999999" customHeight="1" x14ac:dyDescent="0.25">
      <c r="A7" s="10" t="s">
        <v>48</v>
      </c>
      <c r="B7" s="43" t="s">
        <v>246</v>
      </c>
      <c r="C7" s="4">
        <v>8472.48</v>
      </c>
      <c r="D7" s="27" t="s">
        <v>245</v>
      </c>
    </row>
    <row r="8" spans="1:4" ht="15" customHeight="1" x14ac:dyDescent="0.25">
      <c r="A8" s="25"/>
      <c r="B8" s="9"/>
      <c r="C8" s="4"/>
      <c r="D8" s="11"/>
    </row>
    <row r="9" spans="1:4" ht="170.1" customHeight="1" x14ac:dyDescent="0.25">
      <c r="A9" s="10" t="s">
        <v>49</v>
      </c>
      <c r="B9" s="43" t="s">
        <v>47</v>
      </c>
      <c r="C9" s="4">
        <v>1896.9399999999998</v>
      </c>
      <c r="D9" s="29" t="s">
        <v>247</v>
      </c>
    </row>
    <row r="10" spans="1:4" ht="15" customHeight="1" x14ac:dyDescent="0.25">
      <c r="A10" s="25"/>
      <c r="B10" s="9"/>
      <c r="C10" s="4"/>
      <c r="D10" s="11"/>
    </row>
    <row r="11" spans="1:4" ht="15" customHeight="1" x14ac:dyDescent="0.25">
      <c r="A11" s="10" t="s">
        <v>8</v>
      </c>
      <c r="B11" s="12"/>
      <c r="C11" s="4">
        <f>C7+C9</f>
        <v>10369.42</v>
      </c>
      <c r="D11" s="11"/>
    </row>
    <row r="12" spans="1:4" ht="15" customHeight="1" thickBot="1" x14ac:dyDescent="0.3">
      <c r="A12" s="13"/>
      <c r="B12" s="14"/>
      <c r="C12" s="15"/>
      <c r="D12" s="16"/>
    </row>
    <row r="13" spans="1:4" s="5" customFormat="1" ht="20.100000000000001" customHeight="1" thickBot="1" x14ac:dyDescent="0.3">
      <c r="A13" s="81" t="s">
        <v>16</v>
      </c>
      <c r="B13" s="82"/>
      <c r="C13" s="82"/>
      <c r="D13" s="83"/>
    </row>
    <row r="14" spans="1:4" ht="15" customHeight="1" x14ac:dyDescent="0.25">
      <c r="A14" s="10" t="s">
        <v>45</v>
      </c>
      <c r="B14" s="9" t="s">
        <v>6</v>
      </c>
      <c r="C14" s="4">
        <v>5985.84</v>
      </c>
      <c r="D14" s="27"/>
    </row>
    <row r="15" spans="1:4" ht="15" customHeight="1" x14ac:dyDescent="0.25">
      <c r="A15" s="25"/>
      <c r="B15" s="9"/>
      <c r="C15" s="4"/>
      <c r="D15" s="11"/>
    </row>
    <row r="16" spans="1:4" ht="15" customHeight="1" x14ac:dyDescent="0.25">
      <c r="A16" s="10" t="s">
        <v>8</v>
      </c>
      <c r="B16" s="12"/>
      <c r="C16" s="4">
        <f>C14</f>
        <v>5985.84</v>
      </c>
      <c r="D16" s="11"/>
    </row>
    <row r="17" spans="1:4" ht="15" customHeight="1" thickBot="1" x14ac:dyDescent="0.3">
      <c r="A17" s="13"/>
      <c r="B17" s="14"/>
      <c r="C17" s="15"/>
      <c r="D17" s="16"/>
    </row>
    <row r="18" spans="1:4" s="2" customFormat="1" ht="15" customHeight="1" thickBot="1" x14ac:dyDescent="0.3">
      <c r="A18" s="12"/>
      <c r="B18" s="12"/>
      <c r="C18" s="4"/>
      <c r="D18" s="12"/>
    </row>
    <row r="19" spans="1:4" s="5" customFormat="1" ht="20.100000000000001" customHeight="1" thickBot="1" x14ac:dyDescent="0.3">
      <c r="A19" s="89" t="s">
        <v>52</v>
      </c>
      <c r="B19" s="90"/>
      <c r="C19" s="90"/>
      <c r="D19" s="91"/>
    </row>
    <row r="20" spans="1:4" s="5" customFormat="1" ht="20.100000000000001" customHeight="1" thickBot="1" x14ac:dyDescent="0.3">
      <c r="A20" s="81" t="s">
        <v>91</v>
      </c>
      <c r="B20" s="82"/>
      <c r="C20" s="82"/>
      <c r="D20" s="83"/>
    </row>
    <row r="21" spans="1:4" s="17" customFormat="1" ht="30" customHeight="1" x14ac:dyDescent="0.25">
      <c r="A21" s="10" t="s">
        <v>239</v>
      </c>
      <c r="B21" s="9" t="s">
        <v>103</v>
      </c>
      <c r="C21" s="4">
        <v>7484.25</v>
      </c>
      <c r="D21" s="27" t="s">
        <v>241</v>
      </c>
    </row>
    <row r="22" spans="1:4" s="17" customFormat="1" ht="15" customHeight="1" x14ac:dyDescent="0.25">
      <c r="A22" s="10"/>
      <c r="B22" s="9"/>
      <c r="C22" s="4"/>
      <c r="D22" s="32"/>
    </row>
    <row r="23" spans="1:4" s="17" customFormat="1" ht="30" customHeight="1" x14ac:dyDescent="0.25">
      <c r="A23" s="10" t="s">
        <v>240</v>
      </c>
      <c r="B23" s="9" t="s">
        <v>103</v>
      </c>
      <c r="C23" s="44">
        <v>4709.8500000000004</v>
      </c>
      <c r="D23" s="29" t="s">
        <v>242</v>
      </c>
    </row>
    <row r="24" spans="1:4" s="17" customFormat="1" ht="15" customHeight="1" x14ac:dyDescent="0.25">
      <c r="A24" s="25"/>
      <c r="B24" s="9"/>
      <c r="C24" s="4"/>
      <c r="D24" s="11"/>
    </row>
    <row r="25" spans="1:4" s="17" customFormat="1" ht="15" customHeight="1" x14ac:dyDescent="0.25">
      <c r="A25" s="10" t="s">
        <v>8</v>
      </c>
      <c r="B25" s="12"/>
      <c r="C25" s="4">
        <f>C21+C23</f>
        <v>12194.1</v>
      </c>
      <c r="D25" s="11"/>
    </row>
    <row r="26" spans="1:4" s="17" customFormat="1" ht="15" customHeight="1" thickBot="1" x14ac:dyDescent="0.3">
      <c r="A26" s="13"/>
      <c r="B26" s="14"/>
      <c r="C26" s="15"/>
      <c r="D26" s="16"/>
    </row>
  </sheetData>
  <mergeCells count="7">
    <mergeCell ref="A19:D19"/>
    <mergeCell ref="A20:D20"/>
    <mergeCell ref="A1:D1"/>
    <mergeCell ref="A2:D2"/>
    <mergeCell ref="A5:D5"/>
    <mergeCell ref="A13:D13"/>
    <mergeCell ref="A6:D6"/>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rowBreaks count="1" manualBreakCount="1">
    <brk id="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3"/>
  <sheetViews>
    <sheetView zoomScaleNormal="100" zoomScaleSheetLayoutView="100" workbookViewId="0">
      <selection activeCell="A2" sqref="A2:D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5" width="22.85546875" style="1" customWidth="1"/>
    <col min="6" max="6" width="16.28515625" style="1" customWidth="1"/>
    <col min="7" max="16384" width="34.5703125" style="1"/>
  </cols>
  <sheetData>
    <row r="1" spans="1:4" ht="20.100000000000001" customHeight="1" thickBot="1" x14ac:dyDescent="0.3">
      <c r="A1" s="97"/>
      <c r="B1" s="97"/>
      <c r="C1" s="97"/>
      <c r="D1" s="97"/>
    </row>
    <row r="2" spans="1:4" s="5" customFormat="1" ht="30" customHeight="1" thickBot="1" x14ac:dyDescent="0.3">
      <c r="A2" s="86" t="s">
        <v>92</v>
      </c>
      <c r="B2" s="87"/>
      <c r="C2" s="87"/>
      <c r="D2" s="88"/>
    </row>
    <row r="3" spans="1:4" s="5" customFormat="1" ht="30" customHeight="1" thickBot="1" x14ac:dyDescent="0.3">
      <c r="A3" s="20" t="s">
        <v>9</v>
      </c>
      <c r="B3" s="21" t="s">
        <v>10</v>
      </c>
      <c r="C3" s="21" t="s">
        <v>11</v>
      </c>
      <c r="D3" s="22" t="s">
        <v>13</v>
      </c>
    </row>
    <row r="4" spans="1:4" ht="15.75" thickBot="1" x14ac:dyDescent="0.3">
      <c r="A4" s="12"/>
      <c r="B4" s="17"/>
      <c r="C4" s="12"/>
      <c r="D4" s="17"/>
    </row>
    <row r="5" spans="1:4" s="5" customFormat="1" ht="20.100000000000001" customHeight="1" thickBot="1" x14ac:dyDescent="0.3">
      <c r="A5" s="89" t="s">
        <v>139</v>
      </c>
      <c r="B5" s="90"/>
      <c r="C5" s="90"/>
      <c r="D5" s="91"/>
    </row>
    <row r="6" spans="1:4" s="5" customFormat="1" ht="20.100000000000001" customHeight="1" thickBot="1" x14ac:dyDescent="0.3">
      <c r="A6" s="81" t="s">
        <v>152</v>
      </c>
      <c r="B6" s="82"/>
      <c r="C6" s="82"/>
      <c r="D6" s="83"/>
    </row>
    <row r="7" spans="1:4" customFormat="1" ht="15" customHeight="1" x14ac:dyDescent="0.25">
      <c r="A7" s="10" t="s">
        <v>140</v>
      </c>
      <c r="B7" s="45" t="s">
        <v>114</v>
      </c>
      <c r="C7" s="3">
        <v>1445</v>
      </c>
      <c r="D7" s="92" t="s">
        <v>141</v>
      </c>
    </row>
    <row r="8" spans="1:4" customFormat="1" x14ac:dyDescent="0.25">
      <c r="A8" s="36"/>
      <c r="B8" s="46" t="s">
        <v>115</v>
      </c>
      <c r="C8" s="3">
        <v>2853.88</v>
      </c>
      <c r="D8" s="93"/>
    </row>
    <row r="9" spans="1:4" customFormat="1" x14ac:dyDescent="0.25">
      <c r="A9" s="36"/>
      <c r="B9" s="46" t="s">
        <v>116</v>
      </c>
      <c r="C9" s="24">
        <v>2308.39</v>
      </c>
      <c r="D9" s="93"/>
    </row>
    <row r="10" spans="1:4" customFormat="1" x14ac:dyDescent="0.25">
      <c r="A10" s="36"/>
      <c r="B10" s="46"/>
      <c r="C10" s="4">
        <f>SUM(C7:C9)</f>
        <v>6607.27</v>
      </c>
      <c r="D10" s="93"/>
    </row>
    <row r="11" spans="1:4" customFormat="1" x14ac:dyDescent="0.25">
      <c r="A11" s="36"/>
      <c r="B11" s="46"/>
      <c r="C11" s="47"/>
      <c r="D11" s="48"/>
    </row>
    <row r="12" spans="1:4" customFormat="1" ht="15" customHeight="1" x14ac:dyDescent="0.25">
      <c r="A12" s="10" t="s">
        <v>142</v>
      </c>
      <c r="B12" s="12" t="s">
        <v>117</v>
      </c>
      <c r="C12" s="3">
        <v>2673.25</v>
      </c>
      <c r="D12" s="93" t="s">
        <v>147</v>
      </c>
    </row>
    <row r="13" spans="1:4" x14ac:dyDescent="0.25">
      <c r="A13" s="33"/>
      <c r="B13" s="12" t="s">
        <v>118</v>
      </c>
      <c r="C13" s="3">
        <v>6392.64</v>
      </c>
      <c r="D13" s="93"/>
    </row>
    <row r="14" spans="1:4" x14ac:dyDescent="0.25">
      <c r="A14" s="33"/>
      <c r="B14" s="12" t="s">
        <v>119</v>
      </c>
      <c r="C14" s="24">
        <v>4029</v>
      </c>
      <c r="D14" s="93"/>
    </row>
    <row r="15" spans="1:4" x14ac:dyDescent="0.25">
      <c r="A15" s="33"/>
      <c r="B15" s="12"/>
      <c r="C15" s="4">
        <f>SUM(C12:C14)</f>
        <v>13094.89</v>
      </c>
      <c r="D15" s="93"/>
    </row>
    <row r="16" spans="1:4" x14ac:dyDescent="0.25">
      <c r="A16" s="33"/>
      <c r="B16" s="12"/>
      <c r="C16" s="47"/>
      <c r="D16" s="11"/>
    </row>
    <row r="17" spans="1:4" x14ac:dyDescent="0.25">
      <c r="A17" s="10" t="s">
        <v>143</v>
      </c>
      <c r="B17" s="12" t="s">
        <v>120</v>
      </c>
      <c r="C17" s="3">
        <v>10482.879999999999</v>
      </c>
      <c r="D17" s="93" t="s">
        <v>121</v>
      </c>
    </row>
    <row r="18" spans="1:4" x14ac:dyDescent="0.25">
      <c r="A18" s="33"/>
      <c r="B18" s="12" t="s">
        <v>122</v>
      </c>
      <c r="C18" s="3">
        <v>2739.3</v>
      </c>
      <c r="D18" s="93"/>
    </row>
    <row r="19" spans="1:4" x14ac:dyDescent="0.25">
      <c r="A19" s="33"/>
      <c r="B19" s="12" t="s">
        <v>123</v>
      </c>
      <c r="C19" s="24">
        <v>5907.34</v>
      </c>
      <c r="D19" s="93"/>
    </row>
    <row r="20" spans="1:4" x14ac:dyDescent="0.25">
      <c r="A20" s="33"/>
      <c r="B20" s="12"/>
      <c r="C20" s="4">
        <f>SUM(C17:C19)</f>
        <v>19129.52</v>
      </c>
      <c r="D20" s="93"/>
    </row>
    <row r="21" spans="1:4" x14ac:dyDescent="0.25">
      <c r="A21" s="33"/>
      <c r="B21" s="12"/>
      <c r="C21" s="49"/>
      <c r="D21" s="11"/>
    </row>
    <row r="22" spans="1:4" ht="15" customHeight="1" x14ac:dyDescent="0.25">
      <c r="A22" s="10" t="s">
        <v>144</v>
      </c>
      <c r="B22" s="12" t="s">
        <v>120</v>
      </c>
      <c r="C22" s="3">
        <v>10482.879999999999</v>
      </c>
      <c r="D22" s="93" t="s">
        <v>148</v>
      </c>
    </row>
    <row r="23" spans="1:4" x14ac:dyDescent="0.25">
      <c r="A23" s="33"/>
      <c r="B23" s="12" t="s">
        <v>122</v>
      </c>
      <c r="C23" s="3">
        <v>2739.3</v>
      </c>
      <c r="D23" s="93"/>
    </row>
    <row r="24" spans="1:4" x14ac:dyDescent="0.25">
      <c r="A24" s="33"/>
      <c r="B24" s="12" t="s">
        <v>123</v>
      </c>
      <c r="C24" s="3">
        <v>2953.67</v>
      </c>
      <c r="D24" s="93"/>
    </row>
    <row r="25" spans="1:4" x14ac:dyDescent="0.25">
      <c r="A25" s="33"/>
      <c r="B25" s="12" t="s">
        <v>124</v>
      </c>
      <c r="C25" s="3">
        <v>5202.2</v>
      </c>
      <c r="D25" s="93"/>
    </row>
    <row r="26" spans="1:4" x14ac:dyDescent="0.25">
      <c r="A26" s="33"/>
      <c r="B26" s="12" t="s">
        <v>125</v>
      </c>
      <c r="C26" s="24">
        <v>800</v>
      </c>
      <c r="D26" s="93"/>
    </row>
    <row r="27" spans="1:4" x14ac:dyDescent="0.25">
      <c r="A27" s="33"/>
      <c r="B27" s="12"/>
      <c r="C27" s="4">
        <f>SUM(C22:C26)</f>
        <v>22178.05</v>
      </c>
      <c r="D27" s="93"/>
    </row>
    <row r="28" spans="1:4" x14ac:dyDescent="0.25">
      <c r="A28" s="33"/>
      <c r="B28" s="12"/>
      <c r="C28" s="49"/>
      <c r="D28" s="11"/>
    </row>
    <row r="29" spans="1:4" ht="15" customHeight="1" x14ac:dyDescent="0.25">
      <c r="A29" s="10" t="s">
        <v>145</v>
      </c>
      <c r="B29" s="12" t="s">
        <v>126</v>
      </c>
      <c r="C29" s="3">
        <v>6116.18</v>
      </c>
      <c r="D29" s="99" t="s">
        <v>146</v>
      </c>
    </row>
    <row r="30" spans="1:4" x14ac:dyDescent="0.25">
      <c r="A30" s="33"/>
      <c r="B30" s="12" t="s">
        <v>127</v>
      </c>
      <c r="C30" s="3">
        <v>5040.08</v>
      </c>
      <c r="D30" s="99"/>
    </row>
    <row r="31" spans="1:4" x14ac:dyDescent="0.25">
      <c r="A31" s="33"/>
      <c r="B31" s="12" t="s">
        <v>128</v>
      </c>
      <c r="C31" s="3">
        <v>2800</v>
      </c>
      <c r="D31" s="99"/>
    </row>
    <row r="32" spans="1:4" x14ac:dyDescent="0.25">
      <c r="A32" s="33"/>
      <c r="B32" s="12" t="s">
        <v>129</v>
      </c>
      <c r="C32" s="3">
        <v>2800</v>
      </c>
      <c r="D32" s="99"/>
    </row>
    <row r="33" spans="1:4" x14ac:dyDescent="0.25">
      <c r="A33" s="33"/>
      <c r="B33" s="12" t="s">
        <v>130</v>
      </c>
      <c r="C33" s="3">
        <v>11160.5</v>
      </c>
      <c r="D33" s="99"/>
    </row>
    <row r="34" spans="1:4" x14ac:dyDescent="0.25">
      <c r="A34" s="33"/>
      <c r="B34" s="12" t="s">
        <v>131</v>
      </c>
      <c r="C34" s="24">
        <v>19890</v>
      </c>
      <c r="D34" s="99"/>
    </row>
    <row r="35" spans="1:4" ht="45" customHeight="1" x14ac:dyDescent="0.25">
      <c r="A35" s="33"/>
      <c r="B35" s="12"/>
      <c r="C35" s="4">
        <f>SUM(C29:C34)</f>
        <v>47806.76</v>
      </c>
      <c r="D35" s="99"/>
    </row>
    <row r="36" spans="1:4" x14ac:dyDescent="0.25">
      <c r="A36" s="33"/>
      <c r="B36" s="12"/>
      <c r="C36" s="49"/>
      <c r="D36" s="11"/>
    </row>
    <row r="37" spans="1:4" ht="15" customHeight="1" x14ac:dyDescent="0.25">
      <c r="A37" s="10" t="s">
        <v>149</v>
      </c>
      <c r="B37" s="12" t="s">
        <v>47</v>
      </c>
      <c r="C37" s="3">
        <v>51799</v>
      </c>
      <c r="D37" s="93" t="s">
        <v>150</v>
      </c>
    </row>
    <row r="38" spans="1:4" x14ac:dyDescent="0.25">
      <c r="A38" s="33"/>
      <c r="B38" s="12" t="s">
        <v>132</v>
      </c>
      <c r="C38" s="3">
        <v>47873.7</v>
      </c>
      <c r="D38" s="93"/>
    </row>
    <row r="39" spans="1:4" x14ac:dyDescent="0.25">
      <c r="A39" s="33"/>
      <c r="B39" s="12" t="s">
        <v>133</v>
      </c>
      <c r="C39" s="24">
        <v>29238.3</v>
      </c>
      <c r="D39" s="93"/>
    </row>
    <row r="40" spans="1:4" ht="45" customHeight="1" x14ac:dyDescent="0.25">
      <c r="A40" s="33"/>
      <c r="B40" s="12"/>
      <c r="C40" s="4">
        <f>SUM(C37:C39)</f>
        <v>128911</v>
      </c>
      <c r="D40" s="93"/>
    </row>
    <row r="41" spans="1:4" x14ac:dyDescent="0.25">
      <c r="A41" s="33"/>
      <c r="B41" s="12"/>
      <c r="C41" s="49"/>
      <c r="D41" s="11"/>
    </row>
    <row r="42" spans="1:4" ht="15" customHeight="1" x14ac:dyDescent="0.25">
      <c r="A42" s="10" t="s">
        <v>151</v>
      </c>
      <c r="B42" s="12" t="s">
        <v>134</v>
      </c>
      <c r="C42" s="3">
        <v>24464.720000000001</v>
      </c>
      <c r="D42" s="93" t="s">
        <v>153</v>
      </c>
    </row>
    <row r="43" spans="1:4" x14ac:dyDescent="0.25">
      <c r="A43" s="33"/>
      <c r="B43" s="12" t="s">
        <v>135</v>
      </c>
      <c r="C43" s="3">
        <v>2964</v>
      </c>
      <c r="D43" s="93"/>
    </row>
    <row r="44" spans="1:4" x14ac:dyDescent="0.25">
      <c r="A44" s="33"/>
      <c r="B44" s="12" t="s">
        <v>132</v>
      </c>
      <c r="C44" s="3">
        <v>15957.9</v>
      </c>
      <c r="D44" s="93"/>
    </row>
    <row r="45" spans="1:4" x14ac:dyDescent="0.25">
      <c r="A45" s="33"/>
      <c r="B45" s="12" t="s">
        <v>120</v>
      </c>
      <c r="C45" s="3">
        <v>12332.8</v>
      </c>
      <c r="D45" s="93"/>
    </row>
    <row r="46" spans="1:4" x14ac:dyDescent="0.25">
      <c r="A46" s="33"/>
      <c r="B46" s="12" t="s">
        <v>136</v>
      </c>
      <c r="C46" s="3">
        <v>4845</v>
      </c>
      <c r="D46" s="93"/>
    </row>
    <row r="47" spans="1:4" x14ac:dyDescent="0.25">
      <c r="A47" s="33"/>
      <c r="B47" s="12" t="s">
        <v>137</v>
      </c>
      <c r="C47" s="3">
        <v>5478.6</v>
      </c>
      <c r="D47" s="93"/>
    </row>
    <row r="48" spans="1:4" x14ac:dyDescent="0.25">
      <c r="A48" s="33"/>
      <c r="B48" s="12" t="s">
        <v>131</v>
      </c>
      <c r="C48" s="3">
        <v>13260</v>
      </c>
      <c r="D48" s="93"/>
    </row>
    <row r="49" spans="1:4" x14ac:dyDescent="0.25">
      <c r="A49" s="33"/>
      <c r="B49" s="12" t="s">
        <v>138</v>
      </c>
      <c r="C49" s="24">
        <v>22080.959999999999</v>
      </c>
      <c r="D49" s="93"/>
    </row>
    <row r="50" spans="1:4" s="2" customFormat="1" x14ac:dyDescent="0.25">
      <c r="A50" s="33"/>
      <c r="B50" s="12"/>
      <c r="C50" s="4">
        <f>SUM(C42:C49)</f>
        <v>101383.98000000001</v>
      </c>
      <c r="D50" s="93"/>
    </row>
    <row r="51" spans="1:4" ht="15" customHeight="1" x14ac:dyDescent="0.25">
      <c r="A51" s="19"/>
      <c r="B51" s="12"/>
      <c r="C51" s="4"/>
      <c r="D51" s="11"/>
    </row>
    <row r="52" spans="1:4" ht="15" customHeight="1" x14ac:dyDescent="0.25">
      <c r="A52" s="10" t="s">
        <v>8</v>
      </c>
      <c r="B52" s="12"/>
      <c r="C52" s="4">
        <f>SUM(C10,C15,C20,C27,C35,C40,C50)</f>
        <v>339111.47</v>
      </c>
      <c r="D52" s="11"/>
    </row>
    <row r="53" spans="1:4" ht="15" customHeight="1" thickBot="1" x14ac:dyDescent="0.3">
      <c r="A53" s="13"/>
      <c r="B53" s="14"/>
      <c r="C53" s="15"/>
      <c r="D53" s="16"/>
    </row>
  </sheetData>
  <mergeCells count="11">
    <mergeCell ref="D37:D40"/>
    <mergeCell ref="A6:D6"/>
    <mergeCell ref="D42:D50"/>
    <mergeCell ref="A1:D1"/>
    <mergeCell ref="A2:D2"/>
    <mergeCell ref="D22:D27"/>
    <mergeCell ref="A5:D5"/>
    <mergeCell ref="D7:D10"/>
    <mergeCell ref="D12:D15"/>
    <mergeCell ref="D17:D20"/>
    <mergeCell ref="D29:D35"/>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7"/>
  <sheetViews>
    <sheetView zoomScaleNormal="100" zoomScaleSheetLayoutView="100" workbookViewId="0">
      <selection activeCell="A2" sqref="A2:D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5" width="7.5703125" style="1" customWidth="1"/>
    <col min="6" max="16384" width="34.5703125" style="1"/>
  </cols>
  <sheetData>
    <row r="1" spans="1:4" ht="20.100000000000001" customHeight="1" thickBot="1" x14ac:dyDescent="0.3">
      <c r="A1" s="97"/>
      <c r="B1" s="97"/>
      <c r="C1" s="97"/>
      <c r="D1" s="97"/>
    </row>
    <row r="2" spans="1:4" s="5" customFormat="1" ht="30" customHeight="1" thickBot="1" x14ac:dyDescent="0.3">
      <c r="A2" s="86" t="s">
        <v>28</v>
      </c>
      <c r="B2" s="87"/>
      <c r="C2" s="87"/>
      <c r="D2" s="88"/>
    </row>
    <row r="3" spans="1:4" s="5" customFormat="1" ht="30" customHeight="1" thickBot="1" x14ac:dyDescent="0.3">
      <c r="A3" s="20" t="s">
        <v>9</v>
      </c>
      <c r="B3" s="21" t="s">
        <v>10</v>
      </c>
      <c r="C3" s="21" t="s">
        <v>11</v>
      </c>
      <c r="D3" s="22" t="s">
        <v>13</v>
      </c>
    </row>
    <row r="4" spans="1:4" ht="15" customHeight="1" thickBot="1" x14ac:dyDescent="0.3">
      <c r="A4" s="14"/>
      <c r="B4" s="14"/>
      <c r="C4" s="15"/>
      <c r="D4" s="14"/>
    </row>
    <row r="5" spans="1:4" s="5" customFormat="1" ht="20.100000000000001" customHeight="1" thickBot="1" x14ac:dyDescent="0.3">
      <c r="A5" s="89" t="s">
        <v>12</v>
      </c>
      <c r="B5" s="90"/>
      <c r="C5" s="90"/>
      <c r="D5" s="91"/>
    </row>
    <row r="6" spans="1:4" s="5" customFormat="1" ht="20.100000000000001" customHeight="1" thickBot="1" x14ac:dyDescent="0.3">
      <c r="A6" s="81" t="s">
        <v>154</v>
      </c>
      <c r="B6" s="82"/>
      <c r="C6" s="82"/>
      <c r="D6" s="83"/>
    </row>
    <row r="7" spans="1:4" ht="15" customHeight="1" x14ac:dyDescent="0.25">
      <c r="A7" s="10" t="s">
        <v>155</v>
      </c>
      <c r="B7" s="12" t="s">
        <v>156</v>
      </c>
      <c r="C7" s="4">
        <v>9880</v>
      </c>
      <c r="D7" s="29" t="s">
        <v>162</v>
      </c>
    </row>
    <row r="8" spans="1:4" ht="15" customHeight="1" x14ac:dyDescent="0.25">
      <c r="A8" s="10"/>
      <c r="B8" s="12"/>
      <c r="C8" s="3"/>
      <c r="D8" s="11"/>
    </row>
    <row r="9" spans="1:4" ht="30" customHeight="1" x14ac:dyDescent="0.25">
      <c r="A9" s="35" t="s">
        <v>161</v>
      </c>
      <c r="B9" s="50" t="s">
        <v>157</v>
      </c>
      <c r="C9" s="4">
        <v>3500</v>
      </c>
      <c r="D9" s="29" t="s">
        <v>163</v>
      </c>
    </row>
    <row r="10" spans="1:4" ht="15" customHeight="1" x14ac:dyDescent="0.25">
      <c r="A10" s="10"/>
      <c r="B10" s="12"/>
      <c r="C10" s="3"/>
      <c r="D10" s="11"/>
    </row>
    <row r="11" spans="1:4" ht="30" customHeight="1" x14ac:dyDescent="0.25">
      <c r="A11" s="10" t="s">
        <v>158</v>
      </c>
      <c r="B11" s="50" t="s">
        <v>159</v>
      </c>
      <c r="C11" s="4">
        <v>9880</v>
      </c>
      <c r="D11" s="29" t="s">
        <v>164</v>
      </c>
    </row>
    <row r="12" spans="1:4" ht="15" customHeight="1" x14ac:dyDescent="0.25">
      <c r="A12" s="10"/>
      <c r="B12" s="12"/>
      <c r="C12" s="3"/>
      <c r="D12" s="11"/>
    </row>
    <row r="13" spans="1:4" ht="30" customHeight="1" x14ac:dyDescent="0.25">
      <c r="A13" s="35" t="s">
        <v>166</v>
      </c>
      <c r="B13" s="50" t="s">
        <v>160</v>
      </c>
      <c r="C13" s="4">
        <v>4680</v>
      </c>
      <c r="D13" s="29" t="s">
        <v>165</v>
      </c>
    </row>
    <row r="14" spans="1:4" ht="15" customHeight="1" x14ac:dyDescent="0.25">
      <c r="A14" s="10"/>
      <c r="B14" s="12"/>
      <c r="C14" s="3"/>
      <c r="D14" s="11"/>
    </row>
    <row r="15" spans="1:4" ht="15" customHeight="1" x14ac:dyDescent="0.25">
      <c r="A15" s="10" t="s">
        <v>8</v>
      </c>
      <c r="B15" s="51"/>
      <c r="C15" s="4">
        <f>SUM(C7:C14)</f>
        <v>27940</v>
      </c>
      <c r="D15" s="52"/>
    </row>
    <row r="16" spans="1:4" ht="15" customHeight="1" thickBot="1" x14ac:dyDescent="0.3">
      <c r="A16" s="13"/>
      <c r="B16" s="53"/>
      <c r="C16" s="15"/>
      <c r="D16" s="54"/>
    </row>
    <row r="17" spans="1:4" s="5" customFormat="1" ht="20.100000000000001" customHeight="1" thickBot="1" x14ac:dyDescent="0.3">
      <c r="A17" s="81" t="s">
        <v>1</v>
      </c>
      <c r="B17" s="82"/>
      <c r="C17" s="82"/>
      <c r="D17" s="83"/>
    </row>
    <row r="18" spans="1:4" ht="15" customHeight="1" x14ac:dyDescent="0.25">
      <c r="A18" s="100" t="s">
        <v>167</v>
      </c>
      <c r="B18" s="55" t="s">
        <v>3</v>
      </c>
      <c r="C18" s="57">
        <v>8499.19</v>
      </c>
      <c r="D18" s="101" t="s">
        <v>178</v>
      </c>
    </row>
    <row r="19" spans="1:4" ht="15" customHeight="1" x14ac:dyDescent="0.25">
      <c r="A19" s="84"/>
      <c r="B19" s="9" t="s">
        <v>0</v>
      </c>
      <c r="C19" s="3">
        <v>16179.17</v>
      </c>
      <c r="D19" s="102"/>
    </row>
    <row r="20" spans="1:4" ht="15" customHeight="1" x14ac:dyDescent="0.25">
      <c r="A20" s="35"/>
      <c r="B20" s="23" t="s">
        <v>5</v>
      </c>
      <c r="C20" s="24">
        <v>16505.460000000003</v>
      </c>
      <c r="D20" s="102"/>
    </row>
    <row r="21" spans="1:4" ht="60" customHeight="1" x14ac:dyDescent="0.25">
      <c r="A21" s="35"/>
      <c r="B21" s="9" t="s">
        <v>7</v>
      </c>
      <c r="C21" s="4">
        <f>SUM(C18:C20)</f>
        <v>41183.820000000007</v>
      </c>
      <c r="D21" s="102"/>
    </row>
    <row r="22" spans="1:4" ht="15" customHeight="1" x14ac:dyDescent="0.25">
      <c r="A22" s="35"/>
      <c r="B22" s="9"/>
      <c r="C22" s="4"/>
      <c r="D22" s="58"/>
    </row>
    <row r="23" spans="1:4" ht="30" customHeight="1" x14ac:dyDescent="0.25">
      <c r="A23" s="35" t="s">
        <v>168</v>
      </c>
      <c r="B23" s="59" t="s">
        <v>169</v>
      </c>
      <c r="C23" s="3">
        <v>13200</v>
      </c>
      <c r="D23" s="58" t="s">
        <v>179</v>
      </c>
    </row>
    <row r="24" spans="1:4" ht="30" customHeight="1" x14ac:dyDescent="0.25">
      <c r="A24" s="35"/>
      <c r="B24" s="59" t="s">
        <v>170</v>
      </c>
      <c r="C24" s="3">
        <v>13200</v>
      </c>
      <c r="D24" s="58"/>
    </row>
    <row r="25" spans="1:4" ht="15" customHeight="1" x14ac:dyDescent="0.25">
      <c r="A25" s="35"/>
      <c r="B25" s="60" t="s">
        <v>7</v>
      </c>
      <c r="C25" s="61">
        <v>26400</v>
      </c>
      <c r="D25" s="58"/>
    </row>
    <row r="26" spans="1:4" ht="15" customHeight="1" x14ac:dyDescent="0.25">
      <c r="A26" s="35"/>
      <c r="B26" s="62"/>
      <c r="C26" s="62"/>
      <c r="D26" s="58"/>
    </row>
    <row r="27" spans="1:4" ht="30" customHeight="1" x14ac:dyDescent="0.25">
      <c r="A27" s="35" t="s">
        <v>171</v>
      </c>
      <c r="B27" s="59" t="s">
        <v>172</v>
      </c>
      <c r="C27" s="3">
        <v>3000</v>
      </c>
      <c r="D27" s="58" t="s">
        <v>179</v>
      </c>
    </row>
    <row r="28" spans="1:4" ht="30" customHeight="1" x14ac:dyDescent="0.25">
      <c r="A28" s="35"/>
      <c r="B28" s="59" t="s">
        <v>173</v>
      </c>
      <c r="C28" s="3">
        <v>3000</v>
      </c>
      <c r="D28" s="58"/>
    </row>
    <row r="29" spans="1:4" ht="30" customHeight="1" x14ac:dyDescent="0.25">
      <c r="A29" s="35"/>
      <c r="B29" s="59" t="s">
        <v>174</v>
      </c>
      <c r="C29" s="3">
        <v>2500</v>
      </c>
      <c r="D29" s="58"/>
    </row>
    <row r="30" spans="1:4" ht="15" customHeight="1" x14ac:dyDescent="0.25">
      <c r="A30" s="35"/>
      <c r="B30" s="60" t="s">
        <v>7</v>
      </c>
      <c r="C30" s="61">
        <f>SUM(C27:C29)</f>
        <v>8500</v>
      </c>
      <c r="D30" s="58"/>
    </row>
    <row r="31" spans="1:4" ht="15" customHeight="1" x14ac:dyDescent="0.25">
      <c r="A31" s="35"/>
      <c r="B31" s="9"/>
      <c r="C31" s="4"/>
      <c r="D31" s="58"/>
    </row>
    <row r="32" spans="1:4" ht="60" customHeight="1" x14ac:dyDescent="0.25">
      <c r="A32" s="35" t="s">
        <v>175</v>
      </c>
      <c r="B32" s="9" t="s">
        <v>103</v>
      </c>
      <c r="C32" s="4">
        <v>25000</v>
      </c>
      <c r="D32" s="58" t="s">
        <v>180</v>
      </c>
    </row>
    <row r="33" spans="1:4" ht="15" customHeight="1" x14ac:dyDescent="0.25">
      <c r="A33" s="35"/>
      <c r="B33" s="9"/>
      <c r="C33" s="4"/>
      <c r="D33" s="58"/>
    </row>
    <row r="34" spans="1:4" ht="15" customHeight="1" x14ac:dyDescent="0.25">
      <c r="A34" s="35" t="s">
        <v>176</v>
      </c>
      <c r="B34" s="9" t="s">
        <v>177</v>
      </c>
      <c r="C34" s="3">
        <v>15972</v>
      </c>
      <c r="D34" s="93" t="s">
        <v>181</v>
      </c>
    </row>
    <row r="35" spans="1:4" ht="15" customHeight="1" x14ac:dyDescent="0.25">
      <c r="A35" s="35"/>
      <c r="B35" s="9" t="s">
        <v>3</v>
      </c>
      <c r="C35" s="3">
        <v>7150</v>
      </c>
      <c r="D35" s="93"/>
    </row>
    <row r="36" spans="1:4" ht="15" customHeight="1" x14ac:dyDescent="0.25">
      <c r="A36" s="35"/>
      <c r="B36" s="9" t="s">
        <v>5</v>
      </c>
      <c r="C36" s="3">
        <v>9252</v>
      </c>
      <c r="D36" s="93"/>
    </row>
    <row r="37" spans="1:4" ht="120" customHeight="1" x14ac:dyDescent="0.25">
      <c r="A37" s="35"/>
      <c r="B37" s="9"/>
      <c r="C37" s="4"/>
      <c r="D37" s="93"/>
    </row>
    <row r="38" spans="1:4" ht="15" customHeight="1" x14ac:dyDescent="0.25">
      <c r="A38" s="35"/>
      <c r="B38" s="60" t="s">
        <v>7</v>
      </c>
      <c r="C38" s="61">
        <f>SUM(C34:C37)</f>
        <v>32374</v>
      </c>
      <c r="D38" s="29"/>
    </row>
    <row r="39" spans="1:4" ht="15" customHeight="1" x14ac:dyDescent="0.25">
      <c r="A39" s="63"/>
      <c r="B39" s="12"/>
      <c r="C39" s="12"/>
      <c r="D39" s="11"/>
    </row>
    <row r="40" spans="1:4" ht="15" customHeight="1" x14ac:dyDescent="0.25">
      <c r="A40" s="84" t="s">
        <v>32</v>
      </c>
      <c r="B40" s="9" t="s">
        <v>29</v>
      </c>
      <c r="C40" s="3">
        <v>1493.54</v>
      </c>
      <c r="D40" s="102" t="s">
        <v>183</v>
      </c>
    </row>
    <row r="41" spans="1:4" ht="15" customHeight="1" x14ac:dyDescent="0.25">
      <c r="A41" s="84"/>
      <c r="B41" s="23" t="s">
        <v>4</v>
      </c>
      <c r="C41" s="24">
        <v>1008.58</v>
      </c>
      <c r="D41" s="102"/>
    </row>
    <row r="42" spans="1:4" ht="15" customHeight="1" x14ac:dyDescent="0.25">
      <c r="A42" s="64"/>
      <c r="B42" s="9" t="s">
        <v>7</v>
      </c>
      <c r="C42" s="4">
        <f>SUM(C40:C41)</f>
        <v>2502.12</v>
      </c>
      <c r="D42" s="102"/>
    </row>
    <row r="43" spans="1:4" ht="15" customHeight="1" x14ac:dyDescent="0.25">
      <c r="A43" s="63"/>
      <c r="B43" s="12"/>
      <c r="C43" s="12"/>
      <c r="D43" s="11"/>
    </row>
    <row r="44" spans="1:4" ht="15" customHeight="1" x14ac:dyDescent="0.25">
      <c r="A44" s="84" t="s">
        <v>182</v>
      </c>
      <c r="B44" s="9" t="s">
        <v>29</v>
      </c>
      <c r="C44" s="3">
        <v>1493.54</v>
      </c>
      <c r="D44" s="102" t="s">
        <v>183</v>
      </c>
    </row>
    <row r="45" spans="1:4" ht="15" customHeight="1" x14ac:dyDescent="0.25">
      <c r="A45" s="84"/>
      <c r="B45" s="23" t="s">
        <v>4</v>
      </c>
      <c r="C45" s="24">
        <v>1008.58</v>
      </c>
      <c r="D45" s="102"/>
    </row>
    <row r="46" spans="1:4" ht="15" customHeight="1" x14ac:dyDescent="0.25">
      <c r="A46" s="25"/>
      <c r="B46" s="9" t="s">
        <v>7</v>
      </c>
      <c r="C46" s="4">
        <f>SUM(C44:C45)</f>
        <v>2502.12</v>
      </c>
      <c r="D46" s="102"/>
    </row>
    <row r="47" spans="1:4" ht="15" customHeight="1" x14ac:dyDescent="0.25">
      <c r="A47" s="63"/>
      <c r="B47" s="12"/>
      <c r="C47" s="12"/>
      <c r="D47" s="11"/>
    </row>
    <row r="48" spans="1:4" ht="15" customHeight="1" x14ac:dyDescent="0.25">
      <c r="A48" s="84" t="s">
        <v>33</v>
      </c>
      <c r="B48" s="9" t="s">
        <v>29</v>
      </c>
      <c r="C48" s="3">
        <v>529.53000000000009</v>
      </c>
      <c r="D48" s="102" t="s">
        <v>183</v>
      </c>
    </row>
    <row r="49" spans="1:4" ht="15" customHeight="1" x14ac:dyDescent="0.25">
      <c r="A49" s="84"/>
      <c r="B49" s="23" t="s">
        <v>4</v>
      </c>
      <c r="C49" s="24">
        <v>605.88</v>
      </c>
      <c r="D49" s="102"/>
    </row>
    <row r="50" spans="1:4" ht="15" customHeight="1" x14ac:dyDescent="0.25">
      <c r="A50" s="25"/>
      <c r="B50" s="9" t="s">
        <v>7</v>
      </c>
      <c r="C50" s="4">
        <f>SUM(C48:C49)</f>
        <v>1135.4100000000001</v>
      </c>
      <c r="D50" s="102"/>
    </row>
    <row r="51" spans="1:4" ht="15" customHeight="1" x14ac:dyDescent="0.25">
      <c r="A51" s="63"/>
      <c r="B51" s="12"/>
      <c r="C51" s="12"/>
      <c r="D51" s="11"/>
    </row>
    <row r="52" spans="1:4" ht="15" customHeight="1" x14ac:dyDescent="0.25">
      <c r="A52" s="84" t="s">
        <v>34</v>
      </c>
      <c r="B52" s="9" t="s">
        <v>4</v>
      </c>
      <c r="C52" s="3">
        <v>2238.7600000000002</v>
      </c>
      <c r="D52" s="102" t="s">
        <v>183</v>
      </c>
    </row>
    <row r="53" spans="1:4" ht="15" customHeight="1" x14ac:dyDescent="0.25">
      <c r="A53" s="84"/>
      <c r="B53" s="23" t="s">
        <v>2</v>
      </c>
      <c r="C53" s="24">
        <v>2259.3300000000004</v>
      </c>
      <c r="D53" s="102"/>
    </row>
    <row r="54" spans="1:4" ht="15" customHeight="1" x14ac:dyDescent="0.25">
      <c r="A54" s="25"/>
      <c r="B54" s="9" t="s">
        <v>7</v>
      </c>
      <c r="C54" s="4">
        <f>SUM(C52:C53)</f>
        <v>4498.09</v>
      </c>
      <c r="D54" s="102"/>
    </row>
    <row r="55" spans="1:4" ht="15" customHeight="1" x14ac:dyDescent="0.25">
      <c r="A55" s="63"/>
      <c r="B55" s="12"/>
      <c r="C55" s="12"/>
      <c r="D55" s="11"/>
    </row>
    <row r="56" spans="1:4" ht="15" customHeight="1" x14ac:dyDescent="0.25">
      <c r="A56" s="84" t="s">
        <v>35</v>
      </c>
      <c r="B56" s="9" t="s">
        <v>4</v>
      </c>
      <c r="C56" s="3">
        <v>989.63000000000011</v>
      </c>
      <c r="D56" s="102" t="s">
        <v>183</v>
      </c>
    </row>
    <row r="57" spans="1:4" ht="15" customHeight="1" x14ac:dyDescent="0.25">
      <c r="A57" s="84"/>
      <c r="B57" s="23" t="s">
        <v>2</v>
      </c>
      <c r="C57" s="24">
        <v>572.98</v>
      </c>
      <c r="D57" s="102"/>
    </row>
    <row r="58" spans="1:4" ht="15" customHeight="1" x14ac:dyDescent="0.25">
      <c r="A58" s="25"/>
      <c r="B58" s="9" t="s">
        <v>7</v>
      </c>
      <c r="C58" s="4">
        <f>SUM(C56:C57)</f>
        <v>1562.6100000000001</v>
      </c>
      <c r="D58" s="102"/>
    </row>
    <row r="59" spans="1:4" ht="15" customHeight="1" x14ac:dyDescent="0.25">
      <c r="A59" s="63"/>
      <c r="B59" s="12"/>
      <c r="C59" s="12"/>
      <c r="D59" s="11"/>
    </row>
    <row r="60" spans="1:4" ht="15" customHeight="1" x14ac:dyDescent="0.25">
      <c r="A60" s="84" t="s">
        <v>36</v>
      </c>
      <c r="B60" s="9" t="s">
        <v>4</v>
      </c>
      <c r="C60" s="3">
        <v>1087.53</v>
      </c>
      <c r="D60" s="102" t="s">
        <v>183</v>
      </c>
    </row>
    <row r="61" spans="1:4" ht="15" customHeight="1" x14ac:dyDescent="0.25">
      <c r="A61" s="84"/>
      <c r="B61" s="23" t="s">
        <v>2</v>
      </c>
      <c r="C61" s="24">
        <v>1295.31</v>
      </c>
      <c r="D61" s="102"/>
    </row>
    <row r="62" spans="1:4" ht="15" customHeight="1" x14ac:dyDescent="0.25">
      <c r="A62" s="64"/>
      <c r="B62" s="9" t="s">
        <v>7</v>
      </c>
      <c r="C62" s="4">
        <f>SUM(C60:C61)</f>
        <v>2382.84</v>
      </c>
      <c r="D62" s="102"/>
    </row>
    <row r="63" spans="1:4" ht="15" customHeight="1" x14ac:dyDescent="0.25">
      <c r="A63" s="63"/>
      <c r="B63" s="12"/>
      <c r="C63" s="12"/>
      <c r="D63" s="11"/>
    </row>
    <row r="64" spans="1:4" ht="15" customHeight="1" x14ac:dyDescent="0.25">
      <c r="A64" s="84" t="s">
        <v>37</v>
      </c>
      <c r="B64" s="9" t="s">
        <v>4</v>
      </c>
      <c r="C64" s="3">
        <v>747.4799999999999</v>
      </c>
      <c r="D64" s="102" t="s">
        <v>183</v>
      </c>
    </row>
    <row r="65" spans="1:4" ht="15" customHeight="1" x14ac:dyDescent="0.25">
      <c r="A65" s="84"/>
      <c r="B65" s="23" t="s">
        <v>2</v>
      </c>
      <c r="C65" s="24">
        <v>670.74</v>
      </c>
      <c r="D65" s="102"/>
    </row>
    <row r="66" spans="1:4" ht="15" customHeight="1" x14ac:dyDescent="0.25">
      <c r="A66" s="64"/>
      <c r="B66" s="9" t="s">
        <v>7</v>
      </c>
      <c r="C66" s="4">
        <f>SUM(C64:C65)</f>
        <v>1418.2199999999998</v>
      </c>
      <c r="D66" s="102"/>
    </row>
    <row r="67" spans="1:4" ht="15" customHeight="1" x14ac:dyDescent="0.25">
      <c r="A67" s="63"/>
      <c r="B67" s="12"/>
      <c r="C67" s="12"/>
      <c r="D67" s="11"/>
    </row>
    <row r="68" spans="1:4" ht="15" customHeight="1" x14ac:dyDescent="0.25">
      <c r="A68" s="84" t="s">
        <v>38</v>
      </c>
      <c r="B68" s="9" t="s">
        <v>29</v>
      </c>
      <c r="C68" s="3">
        <v>529.53000000000009</v>
      </c>
      <c r="D68" s="102" t="s">
        <v>183</v>
      </c>
    </row>
    <row r="69" spans="1:4" ht="15" customHeight="1" x14ac:dyDescent="0.25">
      <c r="A69" s="84"/>
      <c r="B69" s="23" t="s">
        <v>4</v>
      </c>
      <c r="C69" s="24">
        <v>656.42000000000007</v>
      </c>
      <c r="D69" s="102"/>
    </row>
    <row r="70" spans="1:4" ht="15" customHeight="1" x14ac:dyDescent="0.25">
      <c r="A70" s="64"/>
      <c r="B70" s="9" t="s">
        <v>7</v>
      </c>
      <c r="C70" s="4">
        <f>SUM(C68:C69)</f>
        <v>1185.9500000000003</v>
      </c>
      <c r="D70" s="102"/>
    </row>
    <row r="71" spans="1:4" ht="15" customHeight="1" x14ac:dyDescent="0.25">
      <c r="A71" s="63"/>
      <c r="B71" s="12"/>
      <c r="C71" s="12"/>
      <c r="D71" s="11"/>
    </row>
    <row r="72" spans="1:4" ht="15" customHeight="1" x14ac:dyDescent="0.25">
      <c r="A72" s="84" t="s">
        <v>39</v>
      </c>
      <c r="B72" s="9" t="s">
        <v>30</v>
      </c>
      <c r="C72" s="3">
        <v>275.73</v>
      </c>
      <c r="D72" s="102" t="s">
        <v>183</v>
      </c>
    </row>
    <row r="73" spans="1:4" ht="15" customHeight="1" x14ac:dyDescent="0.25">
      <c r="A73" s="84"/>
      <c r="B73" s="23" t="s">
        <v>31</v>
      </c>
      <c r="C73" s="24">
        <v>353.88</v>
      </c>
      <c r="D73" s="102"/>
    </row>
    <row r="74" spans="1:4" ht="15" customHeight="1" x14ac:dyDescent="0.25">
      <c r="A74" s="64"/>
      <c r="B74" s="9" t="s">
        <v>7</v>
      </c>
      <c r="C74" s="4">
        <f>SUM(C72:C73)</f>
        <v>629.61</v>
      </c>
      <c r="D74" s="102"/>
    </row>
    <row r="75" spans="1:4" ht="15" customHeight="1" x14ac:dyDescent="0.25">
      <c r="A75" s="63"/>
      <c r="B75" s="12"/>
      <c r="C75" s="12"/>
      <c r="D75" s="11"/>
    </row>
    <row r="76" spans="1:4" ht="15" customHeight="1" x14ac:dyDescent="0.25">
      <c r="A76" s="10" t="s">
        <v>8</v>
      </c>
      <c r="B76" s="12"/>
      <c r="C76" s="4">
        <f>C21+C25+C30+C32+C38+C42+C46+C50+C54+C58+C62+C66+C70+C74</f>
        <v>151274.78999999998</v>
      </c>
      <c r="D76" s="11"/>
    </row>
    <row r="77" spans="1:4" ht="15" customHeight="1" thickBot="1" x14ac:dyDescent="0.3">
      <c r="A77" s="13"/>
      <c r="B77" s="14"/>
      <c r="C77" s="15"/>
      <c r="D77" s="16"/>
    </row>
    <row r="78" spans="1:4" s="5" customFormat="1" ht="20.100000000000001" customHeight="1" thickBot="1" x14ac:dyDescent="0.3">
      <c r="A78" s="81" t="s">
        <v>221</v>
      </c>
      <c r="B78" s="82"/>
      <c r="C78" s="82"/>
      <c r="D78" s="83"/>
    </row>
    <row r="79" spans="1:4" ht="15" customHeight="1" x14ac:dyDescent="0.25">
      <c r="A79" s="35" t="s">
        <v>227</v>
      </c>
      <c r="B79" s="9" t="s">
        <v>5</v>
      </c>
      <c r="C79" s="65">
        <v>4570</v>
      </c>
      <c r="D79" s="102" t="s">
        <v>223</v>
      </c>
    </row>
    <row r="80" spans="1:4" ht="15" customHeight="1" x14ac:dyDescent="0.25">
      <c r="A80" s="66"/>
      <c r="B80" s="9" t="s">
        <v>222</v>
      </c>
      <c r="C80" s="67" t="s">
        <v>244</v>
      </c>
      <c r="D80" s="102"/>
    </row>
    <row r="81" spans="1:4" ht="15" customHeight="1" thickBot="1" x14ac:dyDescent="0.3">
      <c r="A81" s="13"/>
      <c r="B81" s="53"/>
      <c r="C81" s="15"/>
      <c r="D81" s="54"/>
    </row>
    <row r="82" spans="1:4" s="5" customFormat="1" ht="20.100000000000001" customHeight="1" thickBot="1" x14ac:dyDescent="0.3">
      <c r="A82" s="81" t="s">
        <v>224</v>
      </c>
      <c r="B82" s="82"/>
      <c r="C82" s="82"/>
      <c r="D82" s="83"/>
    </row>
    <row r="83" spans="1:4" ht="15" customHeight="1" x14ac:dyDescent="0.25">
      <c r="A83" s="103" t="s">
        <v>225</v>
      </c>
      <c r="B83" s="9" t="s">
        <v>218</v>
      </c>
      <c r="C83" s="3">
        <v>60500</v>
      </c>
      <c r="D83" s="92" t="s">
        <v>226</v>
      </c>
    </row>
    <row r="84" spans="1:4" ht="15" customHeight="1" x14ac:dyDescent="0.25">
      <c r="A84" s="103"/>
      <c r="B84" s="23" t="s">
        <v>103</v>
      </c>
      <c r="C84" s="24">
        <v>6297</v>
      </c>
      <c r="D84" s="93"/>
    </row>
    <row r="85" spans="1:4" ht="15" customHeight="1" x14ac:dyDescent="0.25">
      <c r="A85" s="10"/>
      <c r="B85" s="9" t="s">
        <v>7</v>
      </c>
      <c r="C85" s="4">
        <f>SUM(C83:C84)</f>
        <v>66797</v>
      </c>
      <c r="D85" s="93"/>
    </row>
    <row r="86" spans="1:4" ht="15" customHeight="1" x14ac:dyDescent="0.25">
      <c r="A86" s="63"/>
      <c r="B86" s="12"/>
      <c r="C86" s="12"/>
      <c r="D86" s="11"/>
    </row>
    <row r="87" spans="1:4" ht="15" customHeight="1" x14ac:dyDescent="0.25">
      <c r="A87" s="10" t="s">
        <v>8</v>
      </c>
      <c r="B87" s="51"/>
      <c r="C87" s="4">
        <f>C85</f>
        <v>66797</v>
      </c>
      <c r="D87" s="52"/>
    </row>
    <row r="88" spans="1:4" ht="15" customHeight="1" thickBot="1" x14ac:dyDescent="0.3">
      <c r="A88" s="13"/>
      <c r="B88" s="53"/>
      <c r="C88" s="15"/>
      <c r="D88" s="54"/>
    </row>
    <row r="89" spans="1:4" ht="15" customHeight="1" thickBot="1" x14ac:dyDescent="0.3">
      <c r="A89" s="55"/>
      <c r="B89" s="55"/>
      <c r="C89" s="56"/>
      <c r="D89" s="55"/>
    </row>
    <row r="90" spans="1:4" ht="16.5" thickBot="1" x14ac:dyDescent="0.3">
      <c r="A90" s="89" t="s">
        <v>20</v>
      </c>
      <c r="B90" s="90"/>
      <c r="C90" s="90"/>
      <c r="D90" s="91"/>
    </row>
    <row r="91" spans="1:4" ht="15.75" thickBot="1" x14ac:dyDescent="0.3">
      <c r="A91" s="81" t="s">
        <v>22</v>
      </c>
      <c r="B91" s="82"/>
      <c r="C91" s="82"/>
      <c r="D91" s="83"/>
    </row>
    <row r="92" spans="1:4" x14ac:dyDescent="0.25">
      <c r="A92" s="35" t="s">
        <v>51</v>
      </c>
      <c r="B92" s="9" t="s">
        <v>6</v>
      </c>
      <c r="C92" s="4">
        <v>13305.890000000001</v>
      </c>
      <c r="D92" s="26" t="s">
        <v>197</v>
      </c>
    </row>
    <row r="93" spans="1:4" x14ac:dyDescent="0.25">
      <c r="A93" s="35"/>
      <c r="B93" s="12"/>
      <c r="C93" s="4"/>
      <c r="D93" s="18"/>
    </row>
    <row r="94" spans="1:4" ht="30" x14ac:dyDescent="0.25">
      <c r="A94" s="84" t="s">
        <v>184</v>
      </c>
      <c r="B94" s="9" t="s">
        <v>6</v>
      </c>
      <c r="C94" s="4">
        <v>3836</v>
      </c>
      <c r="D94" s="18" t="s">
        <v>198</v>
      </c>
    </row>
    <row r="95" spans="1:4" x14ac:dyDescent="0.25">
      <c r="A95" s="84"/>
      <c r="B95" s="12"/>
      <c r="C95" s="4"/>
      <c r="D95" s="18"/>
    </row>
    <row r="96" spans="1:4" x14ac:dyDescent="0.25">
      <c r="A96" s="35" t="s">
        <v>185</v>
      </c>
      <c r="B96" s="9" t="s">
        <v>186</v>
      </c>
      <c r="C96" s="4">
        <v>7375.32</v>
      </c>
      <c r="D96" s="18" t="s">
        <v>187</v>
      </c>
    </row>
    <row r="97" spans="1:4" x14ac:dyDescent="0.25">
      <c r="A97" s="35"/>
      <c r="B97" s="12"/>
      <c r="C97" s="4"/>
      <c r="D97" s="18"/>
    </row>
    <row r="98" spans="1:4" x14ac:dyDescent="0.25">
      <c r="A98" s="35" t="s">
        <v>188</v>
      </c>
      <c r="B98" s="9" t="s">
        <v>189</v>
      </c>
      <c r="C98" s="67" t="s">
        <v>190</v>
      </c>
      <c r="D98" s="18" t="s">
        <v>191</v>
      </c>
    </row>
    <row r="99" spans="1:4" x14ac:dyDescent="0.25">
      <c r="A99" s="35"/>
      <c r="B99" s="12"/>
      <c r="C99" s="67"/>
      <c r="D99" s="18"/>
    </row>
    <row r="100" spans="1:4" x14ac:dyDescent="0.25">
      <c r="A100" s="35" t="s">
        <v>196</v>
      </c>
      <c r="B100" s="9" t="s">
        <v>192</v>
      </c>
      <c r="C100" s="37">
        <v>300</v>
      </c>
      <c r="D100" s="18" t="s">
        <v>193</v>
      </c>
    </row>
    <row r="101" spans="1:4" x14ac:dyDescent="0.25">
      <c r="A101" s="35"/>
      <c r="B101" s="9" t="s">
        <v>194</v>
      </c>
      <c r="C101" s="37">
        <v>280</v>
      </c>
      <c r="D101" s="18" t="s">
        <v>199</v>
      </c>
    </row>
    <row r="102" spans="1:4" x14ac:dyDescent="0.25">
      <c r="A102" s="35"/>
      <c r="B102" s="9" t="s">
        <v>195</v>
      </c>
      <c r="C102" s="68">
        <v>300</v>
      </c>
      <c r="D102" s="18" t="s">
        <v>193</v>
      </c>
    </row>
    <row r="103" spans="1:4" ht="15" customHeight="1" x14ac:dyDescent="0.25">
      <c r="A103" s="64"/>
      <c r="B103" s="60" t="s">
        <v>7</v>
      </c>
      <c r="C103" s="61">
        <f>SUM(C100:C102)</f>
        <v>880</v>
      </c>
      <c r="D103" s="18"/>
    </row>
    <row r="104" spans="1:4" ht="15" customHeight="1" x14ac:dyDescent="0.25">
      <c r="A104" s="63"/>
      <c r="B104" s="12"/>
      <c r="C104" s="12"/>
      <c r="D104" s="11"/>
    </row>
    <row r="105" spans="1:4" x14ac:dyDescent="0.25">
      <c r="A105" s="10" t="s">
        <v>8</v>
      </c>
      <c r="B105" s="12"/>
      <c r="C105" s="4">
        <f>C92+C94+C96+C103</f>
        <v>25397.21</v>
      </c>
      <c r="D105" s="11"/>
    </row>
    <row r="106" spans="1:4" ht="15.75" thickBot="1" x14ac:dyDescent="0.3">
      <c r="A106" s="13"/>
      <c r="B106" s="14"/>
      <c r="C106" s="15"/>
      <c r="D106" s="16"/>
    </row>
    <row r="107" spans="1:4" ht="15.75" thickBot="1" x14ac:dyDescent="0.3">
      <c r="A107" s="12"/>
      <c r="B107" s="17"/>
      <c r="C107" s="12"/>
      <c r="D107" s="17"/>
    </row>
    <row r="108" spans="1:4" ht="16.5" thickBot="1" x14ac:dyDescent="0.3">
      <c r="A108" s="89" t="s">
        <v>14</v>
      </c>
      <c r="B108" s="90"/>
      <c r="C108" s="90"/>
      <c r="D108" s="91"/>
    </row>
    <row r="109" spans="1:4" ht="20.100000000000001" customHeight="1" thickBot="1" x14ac:dyDescent="0.3">
      <c r="A109" s="81" t="s">
        <v>90</v>
      </c>
      <c r="B109" s="82"/>
      <c r="C109" s="82"/>
      <c r="D109" s="83"/>
    </row>
    <row r="110" spans="1:4" ht="15" customHeight="1" x14ac:dyDescent="0.25">
      <c r="A110" s="10" t="s">
        <v>42</v>
      </c>
      <c r="B110" s="12" t="s">
        <v>0</v>
      </c>
      <c r="C110" s="3">
        <v>15115.1</v>
      </c>
      <c r="D110" s="92" t="s">
        <v>204</v>
      </c>
    </row>
    <row r="111" spans="1:4" ht="15" customHeight="1" x14ac:dyDescent="0.25">
      <c r="A111" s="10"/>
      <c r="B111" s="12" t="s">
        <v>29</v>
      </c>
      <c r="C111" s="3">
        <v>11735.300000000001</v>
      </c>
      <c r="D111" s="93"/>
    </row>
    <row r="112" spans="1:4" ht="15" customHeight="1" x14ac:dyDescent="0.25">
      <c r="A112" s="10"/>
      <c r="B112" s="12" t="s">
        <v>21</v>
      </c>
      <c r="C112" s="3">
        <v>11752</v>
      </c>
      <c r="D112" s="93"/>
    </row>
    <row r="113" spans="1:4" ht="15" customHeight="1" x14ac:dyDescent="0.25">
      <c r="A113" s="10"/>
      <c r="B113" s="12" t="s">
        <v>4</v>
      </c>
      <c r="C113" s="3">
        <v>8269.9699999999993</v>
      </c>
      <c r="D113" s="93"/>
    </row>
    <row r="114" spans="1:4" ht="15" customHeight="1" x14ac:dyDescent="0.25">
      <c r="A114" s="10"/>
      <c r="B114" s="23" t="s">
        <v>40</v>
      </c>
      <c r="C114" s="24">
        <v>4595.5199999999995</v>
      </c>
      <c r="D114" s="93"/>
    </row>
    <row r="115" spans="1:4" ht="15" customHeight="1" x14ac:dyDescent="0.25">
      <c r="A115" s="10"/>
      <c r="B115" s="9" t="s">
        <v>7</v>
      </c>
      <c r="C115" s="4">
        <f>SUM(C110:C114)</f>
        <v>51467.89</v>
      </c>
      <c r="D115" s="93"/>
    </row>
    <row r="116" spans="1:4" ht="15" customHeight="1" x14ac:dyDescent="0.25">
      <c r="A116" s="10"/>
      <c r="B116" s="9"/>
      <c r="C116" s="3"/>
      <c r="D116" s="11"/>
    </row>
    <row r="117" spans="1:4" ht="15" customHeight="1" x14ac:dyDescent="0.25">
      <c r="A117" s="10" t="s">
        <v>43</v>
      </c>
      <c r="B117" s="12" t="s">
        <v>29</v>
      </c>
      <c r="C117" s="3">
        <v>2031.22</v>
      </c>
      <c r="D117" s="93" t="s">
        <v>205</v>
      </c>
    </row>
    <row r="118" spans="1:4" ht="15" customHeight="1" x14ac:dyDescent="0.25">
      <c r="A118" s="10"/>
      <c r="B118" s="12" t="s">
        <v>21</v>
      </c>
      <c r="C118" s="3">
        <v>1654.3799999999999</v>
      </c>
      <c r="D118" s="93"/>
    </row>
    <row r="119" spans="1:4" ht="15" customHeight="1" x14ac:dyDescent="0.25">
      <c r="A119" s="10"/>
      <c r="B119" s="12" t="s">
        <v>2</v>
      </c>
      <c r="C119" s="3">
        <v>3824.7200000000003</v>
      </c>
      <c r="D119" s="93"/>
    </row>
    <row r="120" spans="1:4" ht="15" customHeight="1" x14ac:dyDescent="0.25">
      <c r="A120" s="10"/>
      <c r="B120" s="23" t="s">
        <v>41</v>
      </c>
      <c r="C120" s="24">
        <v>72996.14</v>
      </c>
      <c r="D120" s="93"/>
    </row>
    <row r="121" spans="1:4" ht="15" customHeight="1" x14ac:dyDescent="0.25">
      <c r="A121" s="10"/>
      <c r="B121" s="9" t="s">
        <v>7</v>
      </c>
      <c r="C121" s="4">
        <f>SUM(C117:C120)</f>
        <v>80506.459999999992</v>
      </c>
      <c r="D121" s="93"/>
    </row>
    <row r="122" spans="1:4" ht="15" customHeight="1" x14ac:dyDescent="0.25">
      <c r="A122" s="10"/>
      <c r="B122" s="12"/>
      <c r="C122" s="3"/>
      <c r="D122" s="11"/>
    </row>
    <row r="123" spans="1:4" ht="15" customHeight="1" x14ac:dyDescent="0.25">
      <c r="A123" s="10" t="s">
        <v>44</v>
      </c>
      <c r="B123" s="12" t="s">
        <v>6</v>
      </c>
      <c r="C123" s="4">
        <v>5113.57</v>
      </c>
      <c r="D123" s="69" t="s">
        <v>206</v>
      </c>
    </row>
    <row r="124" spans="1:4" ht="15" customHeight="1" x14ac:dyDescent="0.25">
      <c r="A124" s="10"/>
      <c r="B124" s="17"/>
      <c r="C124" s="70"/>
      <c r="D124" s="69"/>
    </row>
    <row r="125" spans="1:4" ht="15" customHeight="1" x14ac:dyDescent="0.25">
      <c r="A125" s="84" t="s">
        <v>200</v>
      </c>
      <c r="B125" s="17" t="s">
        <v>6</v>
      </c>
      <c r="C125" s="70">
        <v>32175.14</v>
      </c>
      <c r="D125" s="69" t="s">
        <v>201</v>
      </c>
    </row>
    <row r="126" spans="1:4" ht="15" customHeight="1" x14ac:dyDescent="0.25">
      <c r="A126" s="84"/>
      <c r="B126" s="17"/>
      <c r="C126" s="70"/>
      <c r="D126" s="69"/>
    </row>
    <row r="127" spans="1:4" x14ac:dyDescent="0.25">
      <c r="A127" s="35"/>
      <c r="B127" s="12"/>
      <c r="C127" s="4"/>
      <c r="D127" s="18"/>
    </row>
    <row r="128" spans="1:4" x14ac:dyDescent="0.25">
      <c r="A128" s="35" t="s">
        <v>202</v>
      </c>
      <c r="B128" s="9" t="s">
        <v>203</v>
      </c>
      <c r="C128" s="67">
        <v>0</v>
      </c>
      <c r="D128" s="29" t="s">
        <v>207</v>
      </c>
    </row>
    <row r="129" spans="1:4" ht="15" customHeight="1" x14ac:dyDescent="0.25">
      <c r="A129" s="10"/>
      <c r="B129" s="12"/>
      <c r="C129" s="4"/>
      <c r="D129" s="11"/>
    </row>
    <row r="130" spans="1:4" ht="15" customHeight="1" x14ac:dyDescent="0.25">
      <c r="A130" s="10" t="s">
        <v>8</v>
      </c>
      <c r="B130" s="12"/>
      <c r="C130" s="4">
        <f>C115+C121+C123+C125+C128</f>
        <v>169263.06</v>
      </c>
      <c r="D130" s="11"/>
    </row>
    <row r="131" spans="1:4" ht="15" customHeight="1" thickBot="1" x14ac:dyDescent="0.3">
      <c r="A131" s="30"/>
      <c r="B131" s="14"/>
      <c r="C131" s="15"/>
      <c r="D131" s="16"/>
    </row>
    <row r="132" spans="1:4" ht="20.100000000000001" customHeight="1" thickBot="1" x14ac:dyDescent="0.3">
      <c r="A132" s="81" t="s">
        <v>208</v>
      </c>
      <c r="B132" s="82"/>
      <c r="C132" s="82"/>
      <c r="D132" s="83"/>
    </row>
    <row r="133" spans="1:4" x14ac:dyDescent="0.25">
      <c r="A133" s="10" t="s">
        <v>209</v>
      </c>
      <c r="B133" s="12" t="s">
        <v>210</v>
      </c>
      <c r="C133" s="4">
        <v>5000</v>
      </c>
      <c r="D133" s="69" t="s">
        <v>220</v>
      </c>
    </row>
    <row r="134" spans="1:4" x14ac:dyDescent="0.25">
      <c r="A134" s="71"/>
      <c r="B134" s="46"/>
      <c r="C134" s="4"/>
      <c r="D134" s="48"/>
    </row>
    <row r="135" spans="1:4" x14ac:dyDescent="0.25">
      <c r="A135" s="10" t="s">
        <v>211</v>
      </c>
      <c r="B135" s="12" t="s">
        <v>212</v>
      </c>
      <c r="C135" s="4">
        <v>5540</v>
      </c>
      <c r="D135" s="69" t="s">
        <v>220</v>
      </c>
    </row>
    <row r="136" spans="1:4" x14ac:dyDescent="0.25">
      <c r="A136" s="71"/>
      <c r="B136" s="72"/>
      <c r="C136" s="4"/>
      <c r="D136" s="48"/>
    </row>
    <row r="137" spans="1:4" ht="30" x14ac:dyDescent="0.25">
      <c r="A137" s="84" t="s">
        <v>213</v>
      </c>
      <c r="B137" s="50" t="s">
        <v>214</v>
      </c>
      <c r="C137" s="4">
        <v>14225</v>
      </c>
      <c r="D137" s="69" t="s">
        <v>220</v>
      </c>
    </row>
    <row r="138" spans="1:4" x14ac:dyDescent="0.25">
      <c r="A138" s="84"/>
      <c r="B138" s="46"/>
      <c r="C138" s="4"/>
      <c r="D138" s="48"/>
    </row>
    <row r="139" spans="1:4" ht="45" customHeight="1" x14ac:dyDescent="0.25">
      <c r="A139" s="84" t="s">
        <v>215</v>
      </c>
      <c r="B139" s="12" t="s">
        <v>216</v>
      </c>
      <c r="C139" s="4">
        <v>27500</v>
      </c>
      <c r="D139" s="69" t="s">
        <v>220</v>
      </c>
    </row>
    <row r="140" spans="1:4" x14ac:dyDescent="0.25">
      <c r="A140" s="84"/>
      <c r="B140" s="46"/>
      <c r="C140" s="4"/>
      <c r="D140" s="48"/>
    </row>
    <row r="141" spans="1:4" x14ac:dyDescent="0.25">
      <c r="A141" s="10" t="s">
        <v>217</v>
      </c>
      <c r="B141" s="12" t="s">
        <v>218</v>
      </c>
      <c r="C141" s="4">
        <v>5200</v>
      </c>
      <c r="D141" s="69" t="s">
        <v>220</v>
      </c>
    </row>
    <row r="142" spans="1:4" ht="15" customHeight="1" x14ac:dyDescent="0.25">
      <c r="A142" s="10"/>
      <c r="B142" s="12"/>
      <c r="C142" s="3"/>
      <c r="D142" s="11"/>
    </row>
    <row r="143" spans="1:4" ht="15" customHeight="1" x14ac:dyDescent="0.25">
      <c r="A143" s="10" t="s">
        <v>219</v>
      </c>
      <c r="B143" s="12" t="s">
        <v>3</v>
      </c>
      <c r="C143" s="4">
        <v>6369.9</v>
      </c>
      <c r="D143" s="69" t="s">
        <v>220</v>
      </c>
    </row>
    <row r="144" spans="1:4" ht="15" customHeight="1" x14ac:dyDescent="0.25">
      <c r="A144" s="10"/>
      <c r="B144" s="12"/>
      <c r="C144" s="4"/>
      <c r="D144" s="11"/>
    </row>
    <row r="145" spans="1:4" ht="15" customHeight="1" x14ac:dyDescent="0.25">
      <c r="A145" s="10" t="s">
        <v>8</v>
      </c>
      <c r="B145" s="12"/>
      <c r="C145" s="4">
        <f>SUM(C133:C143)</f>
        <v>63834.9</v>
      </c>
      <c r="D145" s="11"/>
    </row>
    <row r="146" spans="1:4" ht="15" customHeight="1" thickBot="1" x14ac:dyDescent="0.3">
      <c r="A146" s="30"/>
      <c r="B146" s="14"/>
      <c r="C146" s="15"/>
      <c r="D146" s="16"/>
    </row>
    <row r="147" spans="1:4" s="17" customFormat="1" x14ac:dyDescent="0.25">
      <c r="A147" s="12"/>
      <c r="C147" s="12"/>
    </row>
  </sheetData>
  <mergeCells count="42">
    <mergeCell ref="A132:D132"/>
    <mergeCell ref="A137:A138"/>
    <mergeCell ref="A139:A140"/>
    <mergeCell ref="D64:D66"/>
    <mergeCell ref="D68:D70"/>
    <mergeCell ref="D72:D74"/>
    <mergeCell ref="A94:A95"/>
    <mergeCell ref="A125:A126"/>
    <mergeCell ref="D110:D115"/>
    <mergeCell ref="D117:D121"/>
    <mergeCell ref="A78:D78"/>
    <mergeCell ref="D79:D80"/>
    <mergeCell ref="A82:D82"/>
    <mergeCell ref="A83:A84"/>
    <mergeCell ref="D83:D85"/>
    <mergeCell ref="A68:A69"/>
    <mergeCell ref="D44:D46"/>
    <mergeCell ref="D48:D50"/>
    <mergeCell ref="D52:D54"/>
    <mergeCell ref="D56:D58"/>
    <mergeCell ref="D60:D62"/>
    <mergeCell ref="A6:D6"/>
    <mergeCell ref="A18:A19"/>
    <mergeCell ref="D34:D37"/>
    <mergeCell ref="D18:D21"/>
    <mergeCell ref="D40:D42"/>
    <mergeCell ref="A1:D1"/>
    <mergeCell ref="A109:D109"/>
    <mergeCell ref="A2:D2"/>
    <mergeCell ref="A108:D108"/>
    <mergeCell ref="A90:D90"/>
    <mergeCell ref="A91:D91"/>
    <mergeCell ref="A5:D5"/>
    <mergeCell ref="A17:D17"/>
    <mergeCell ref="A40:A41"/>
    <mergeCell ref="A44:A45"/>
    <mergeCell ref="A48:A49"/>
    <mergeCell ref="A72:A73"/>
    <mergeCell ref="A52:A53"/>
    <mergeCell ref="A56:A57"/>
    <mergeCell ref="A60:A61"/>
    <mergeCell ref="A64:A65"/>
  </mergeCells>
  <hyperlinks>
    <hyperlink ref="B137" r:id="rId1" display="http://www.iedereeninnoveert.be/" xr:uid="{92F278DA-C599-44FE-98EA-57919919C754}"/>
  </hyperlinks>
  <printOptions horizontalCentered="1"/>
  <pageMargins left="0.31496062992125984" right="0.31496062992125984" top="0.55118110236220474" bottom="0.35433070866141736" header="0.31496062992125984" footer="0.39370078740157483"/>
  <pageSetup paperSize="9" orientation="landscape" r:id="rId2"/>
  <headerFooter>
    <oddFooter>&amp;C&amp;9&amp;P</oddFooter>
  </headerFooter>
  <rowBreaks count="5" manualBreakCount="5">
    <brk id="22" max="16383" man="1"/>
    <brk id="38" max="16383" man="1"/>
    <brk id="67" max="16383" man="1"/>
    <brk id="89" max="16383" man="1"/>
    <brk id="1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43"/>
  <sheetViews>
    <sheetView zoomScaleNormal="100" zoomScaleSheetLayoutView="100" workbookViewId="0">
      <selection activeCell="A2" sqref="A2:D2"/>
    </sheetView>
  </sheetViews>
  <sheetFormatPr defaultColWidth="34.5703125" defaultRowHeight="15" x14ac:dyDescent="0.25"/>
  <cols>
    <col min="1" max="1" width="30.7109375" style="2" customWidth="1"/>
    <col min="2" max="2" width="36.7109375" style="1" customWidth="1"/>
    <col min="3" max="3" width="14.7109375" style="2" customWidth="1"/>
    <col min="4" max="4" width="48.7109375" style="1" customWidth="1"/>
    <col min="5" max="16384" width="34.5703125" style="1"/>
  </cols>
  <sheetData>
    <row r="1" spans="1:4" ht="20.100000000000001" customHeight="1" thickBot="1" x14ac:dyDescent="0.3">
      <c r="A1" s="97"/>
      <c r="B1" s="97"/>
      <c r="C1" s="97"/>
      <c r="D1" s="97"/>
    </row>
    <row r="2" spans="1:4" s="5" customFormat="1" ht="30" customHeight="1" thickBot="1" x14ac:dyDescent="0.3">
      <c r="A2" s="86" t="s">
        <v>243</v>
      </c>
      <c r="B2" s="87"/>
      <c r="C2" s="87"/>
      <c r="D2" s="88"/>
    </row>
    <row r="3" spans="1:4" s="5" customFormat="1" ht="30" customHeight="1" thickBot="1" x14ac:dyDescent="0.3">
      <c r="A3" s="20" t="s">
        <v>9</v>
      </c>
      <c r="B3" s="21" t="s">
        <v>10</v>
      </c>
      <c r="C3" s="21" t="s">
        <v>11</v>
      </c>
      <c r="D3" s="22" t="s">
        <v>13</v>
      </c>
    </row>
    <row r="4" spans="1:4" ht="15" customHeight="1" thickBot="1" x14ac:dyDescent="0.3">
      <c r="A4" s="14"/>
      <c r="B4" s="14"/>
      <c r="C4" s="15"/>
      <c r="D4" s="14"/>
    </row>
    <row r="5" spans="1:4" s="5" customFormat="1" ht="20.100000000000001" customHeight="1" thickBot="1" x14ac:dyDescent="0.3">
      <c r="A5" s="89" t="s">
        <v>52</v>
      </c>
      <c r="B5" s="90"/>
      <c r="C5" s="90"/>
      <c r="D5" s="91"/>
    </row>
    <row r="6" spans="1:4" s="5" customFormat="1" ht="20.100000000000001" customHeight="1" thickBot="1" x14ac:dyDescent="0.3">
      <c r="A6" s="81" t="s">
        <v>91</v>
      </c>
      <c r="B6" s="82"/>
      <c r="C6" s="82"/>
      <c r="D6" s="83"/>
    </row>
    <row r="7" spans="1:4" ht="15" customHeight="1" x14ac:dyDescent="0.25">
      <c r="A7" s="10" t="s">
        <v>68</v>
      </c>
      <c r="B7" s="9" t="s">
        <v>0</v>
      </c>
      <c r="C7" s="3">
        <v>5585.86</v>
      </c>
      <c r="D7" s="18"/>
    </row>
    <row r="8" spans="1:4" ht="15" customHeight="1" x14ac:dyDescent="0.25">
      <c r="A8" s="10"/>
      <c r="B8" s="9" t="s">
        <v>4</v>
      </c>
      <c r="C8" s="3">
        <v>9664.6400000000012</v>
      </c>
      <c r="D8" s="18"/>
    </row>
    <row r="9" spans="1:4" ht="15" customHeight="1" x14ac:dyDescent="0.25">
      <c r="A9" s="10"/>
      <c r="B9" s="23" t="s">
        <v>2</v>
      </c>
      <c r="C9" s="24">
        <v>8380.1400000000012</v>
      </c>
      <c r="D9" s="18"/>
    </row>
    <row r="10" spans="1:4" ht="15" customHeight="1" x14ac:dyDescent="0.25">
      <c r="A10" s="33"/>
      <c r="B10" s="9" t="s">
        <v>7</v>
      </c>
      <c r="C10" s="4">
        <f>SUM(C7:C9)</f>
        <v>23630.639999999999</v>
      </c>
      <c r="D10" s="18"/>
    </row>
    <row r="11" spans="1:4" s="2" customFormat="1" ht="15" customHeight="1" x14ac:dyDescent="0.25">
      <c r="A11" s="25"/>
      <c r="B11" s="50"/>
      <c r="C11" s="3"/>
      <c r="D11" s="11"/>
    </row>
    <row r="12" spans="1:4" ht="15" customHeight="1" x14ac:dyDescent="0.25">
      <c r="A12" s="10" t="s">
        <v>67</v>
      </c>
      <c r="B12" s="9" t="s">
        <v>0</v>
      </c>
      <c r="C12" s="3">
        <v>2310.92</v>
      </c>
      <c r="D12" s="18"/>
    </row>
    <row r="13" spans="1:4" ht="15" customHeight="1" x14ac:dyDescent="0.25">
      <c r="A13" s="10"/>
      <c r="B13" s="23" t="s">
        <v>4</v>
      </c>
      <c r="C13" s="24">
        <v>2443.5299999999997</v>
      </c>
      <c r="D13" s="18"/>
    </row>
    <row r="14" spans="1:4" ht="15" customHeight="1" x14ac:dyDescent="0.25">
      <c r="A14" s="33"/>
      <c r="B14" s="9" t="s">
        <v>7</v>
      </c>
      <c r="C14" s="4">
        <f>SUM(C12:C13)</f>
        <v>4754.45</v>
      </c>
      <c r="D14" s="18"/>
    </row>
    <row r="15" spans="1:4" s="2" customFormat="1" ht="15" customHeight="1" x14ac:dyDescent="0.25">
      <c r="A15" s="25"/>
      <c r="B15" s="50"/>
      <c r="C15" s="3"/>
      <c r="D15" s="11"/>
    </row>
    <row r="16" spans="1:4" ht="15" customHeight="1" x14ac:dyDescent="0.25">
      <c r="A16" s="10" t="s">
        <v>69</v>
      </c>
      <c r="B16" s="9" t="s">
        <v>3</v>
      </c>
      <c r="C16" s="3">
        <v>818.55000000000007</v>
      </c>
      <c r="D16" s="18"/>
    </row>
    <row r="17" spans="1:4" ht="15" customHeight="1" x14ac:dyDescent="0.25">
      <c r="A17" s="10"/>
      <c r="B17" s="23" t="s">
        <v>0</v>
      </c>
      <c r="C17" s="24">
        <v>2310.92</v>
      </c>
      <c r="D17" s="18"/>
    </row>
    <row r="18" spans="1:4" ht="15" customHeight="1" x14ac:dyDescent="0.25">
      <c r="A18" s="33"/>
      <c r="B18" s="9" t="s">
        <v>7</v>
      </c>
      <c r="C18" s="4">
        <f>SUM(C16:C17)</f>
        <v>3129.4700000000003</v>
      </c>
      <c r="D18" s="18"/>
    </row>
    <row r="19" spans="1:4" s="2" customFormat="1" ht="15" customHeight="1" x14ac:dyDescent="0.25">
      <c r="A19" s="25"/>
      <c r="B19" s="50"/>
      <c r="C19" s="3"/>
      <c r="D19" s="11"/>
    </row>
    <row r="20" spans="1:4" x14ac:dyDescent="0.25">
      <c r="A20" s="35" t="s">
        <v>70</v>
      </c>
      <c r="B20" s="9" t="s">
        <v>29</v>
      </c>
      <c r="C20" s="3">
        <v>1794.97</v>
      </c>
      <c r="D20" s="18"/>
    </row>
    <row r="21" spans="1:4" ht="15" customHeight="1" x14ac:dyDescent="0.25">
      <c r="A21" s="63"/>
      <c r="B21" s="9" t="s">
        <v>4</v>
      </c>
      <c r="C21" s="3">
        <v>2505.65</v>
      </c>
      <c r="D21" s="18"/>
    </row>
    <row r="22" spans="1:4" ht="15" customHeight="1" x14ac:dyDescent="0.25">
      <c r="A22" s="63"/>
      <c r="B22" s="23" t="s">
        <v>2</v>
      </c>
      <c r="C22" s="24">
        <v>3372.69</v>
      </c>
      <c r="D22" s="18"/>
    </row>
    <row r="23" spans="1:4" ht="15" customHeight="1" x14ac:dyDescent="0.25">
      <c r="A23" s="25"/>
      <c r="B23" s="9" t="s">
        <v>7</v>
      </c>
      <c r="C23" s="4">
        <f>SUM(C20:C22)</f>
        <v>7673.3099999999995</v>
      </c>
      <c r="D23" s="18"/>
    </row>
    <row r="24" spans="1:4" s="2" customFormat="1" ht="15" customHeight="1" x14ac:dyDescent="0.25">
      <c r="A24" s="25"/>
      <c r="B24" s="50"/>
      <c r="C24" s="3"/>
      <c r="D24" s="11"/>
    </row>
    <row r="25" spans="1:4" ht="15" customHeight="1" x14ac:dyDescent="0.25">
      <c r="A25" s="84" t="s">
        <v>71</v>
      </c>
      <c r="B25" s="9" t="s">
        <v>0</v>
      </c>
      <c r="C25" s="3">
        <v>2310.92</v>
      </c>
      <c r="D25" s="18"/>
    </row>
    <row r="26" spans="1:4" ht="15" customHeight="1" x14ac:dyDescent="0.25">
      <c r="A26" s="84"/>
      <c r="B26" s="9" t="s">
        <v>4</v>
      </c>
      <c r="C26" s="3">
        <v>2443.5299999999997</v>
      </c>
      <c r="D26" s="18"/>
    </row>
    <row r="27" spans="1:4" ht="15" customHeight="1" x14ac:dyDescent="0.25">
      <c r="A27" s="63"/>
      <c r="B27" s="23" t="s">
        <v>2</v>
      </c>
      <c r="C27" s="24">
        <v>3372.69</v>
      </c>
      <c r="D27" s="18"/>
    </row>
    <row r="28" spans="1:4" ht="15" customHeight="1" x14ac:dyDescent="0.25">
      <c r="A28" s="25"/>
      <c r="B28" s="9" t="s">
        <v>7</v>
      </c>
      <c r="C28" s="4">
        <f>SUM(C25:C27)</f>
        <v>8127.1399999999994</v>
      </c>
      <c r="D28" s="18"/>
    </row>
    <row r="29" spans="1:4" s="2" customFormat="1" ht="15" customHeight="1" x14ac:dyDescent="0.25">
      <c r="A29" s="25"/>
      <c r="B29" s="50"/>
      <c r="C29" s="3"/>
      <c r="D29" s="11"/>
    </row>
    <row r="30" spans="1:4" x14ac:dyDescent="0.25">
      <c r="A30" s="35" t="s">
        <v>72</v>
      </c>
      <c r="B30" s="9" t="s">
        <v>0</v>
      </c>
      <c r="C30" s="3">
        <v>2310.92</v>
      </c>
      <c r="D30" s="18"/>
    </row>
    <row r="31" spans="1:4" ht="15" customHeight="1" x14ac:dyDescent="0.25">
      <c r="A31" s="63"/>
      <c r="B31" s="9" t="s">
        <v>4</v>
      </c>
      <c r="C31" s="3">
        <v>2443.5299999999997</v>
      </c>
      <c r="D31" s="18"/>
    </row>
    <row r="32" spans="1:4" ht="15" customHeight="1" x14ac:dyDescent="0.25">
      <c r="A32" s="63"/>
      <c r="B32" s="23" t="s">
        <v>2</v>
      </c>
      <c r="C32" s="24">
        <v>3372.69</v>
      </c>
      <c r="D32" s="18"/>
    </row>
    <row r="33" spans="1:4" ht="15" customHeight="1" x14ac:dyDescent="0.25">
      <c r="A33" s="25"/>
      <c r="B33" s="9" t="s">
        <v>7</v>
      </c>
      <c r="C33" s="4">
        <f>SUM(C30:C32)</f>
        <v>8127.1399999999994</v>
      </c>
      <c r="D33" s="18"/>
    </row>
    <row r="34" spans="1:4" s="2" customFormat="1" ht="15" customHeight="1" x14ac:dyDescent="0.25">
      <c r="A34" s="25"/>
      <c r="B34" s="50"/>
      <c r="C34" s="3"/>
      <c r="D34" s="11"/>
    </row>
    <row r="35" spans="1:4" x14ac:dyDescent="0.25">
      <c r="A35" s="35" t="s">
        <v>73</v>
      </c>
      <c r="B35" s="9" t="s">
        <v>29</v>
      </c>
      <c r="C35" s="3">
        <v>1794.97</v>
      </c>
      <c r="D35" s="18"/>
    </row>
    <row r="36" spans="1:4" ht="15" customHeight="1" x14ac:dyDescent="0.25">
      <c r="A36" s="63"/>
      <c r="B36" s="9" t="s">
        <v>4</v>
      </c>
      <c r="C36" s="3">
        <v>2505.65</v>
      </c>
      <c r="D36" s="18"/>
    </row>
    <row r="37" spans="1:4" ht="15" customHeight="1" x14ac:dyDescent="0.25">
      <c r="A37" s="63"/>
      <c r="B37" s="23" t="s">
        <v>2</v>
      </c>
      <c r="C37" s="24">
        <v>3372.69</v>
      </c>
      <c r="D37" s="18"/>
    </row>
    <row r="38" spans="1:4" ht="15" customHeight="1" x14ac:dyDescent="0.25">
      <c r="A38" s="25"/>
      <c r="B38" s="9" t="s">
        <v>7</v>
      </c>
      <c r="C38" s="4">
        <f>SUM(C35:C37)</f>
        <v>7673.3099999999995</v>
      </c>
      <c r="D38" s="18"/>
    </row>
    <row r="39" spans="1:4" s="2" customFormat="1" ht="15" customHeight="1" x14ac:dyDescent="0.25">
      <c r="A39" s="25"/>
      <c r="B39" s="50"/>
      <c r="C39" s="3"/>
      <c r="D39" s="11"/>
    </row>
    <row r="40" spans="1:4" x14ac:dyDescent="0.25">
      <c r="A40" s="35" t="s">
        <v>74</v>
      </c>
      <c r="B40" s="9" t="s">
        <v>0</v>
      </c>
      <c r="C40" s="4">
        <v>2310.92</v>
      </c>
      <c r="D40" s="18"/>
    </row>
    <row r="41" spans="1:4" s="2" customFormat="1" ht="15" customHeight="1" x14ac:dyDescent="0.25">
      <c r="A41" s="25"/>
      <c r="B41" s="50"/>
      <c r="C41" s="3"/>
      <c r="D41" s="11"/>
    </row>
    <row r="42" spans="1:4" x14ac:dyDescent="0.25">
      <c r="A42" s="35" t="s">
        <v>75</v>
      </c>
      <c r="B42" s="9" t="s">
        <v>4</v>
      </c>
      <c r="C42" s="4">
        <v>625.37</v>
      </c>
      <c r="D42" s="18"/>
    </row>
    <row r="43" spans="1:4" s="2" customFormat="1" ht="15" customHeight="1" x14ac:dyDescent="0.25">
      <c r="A43" s="25"/>
      <c r="B43" s="50"/>
      <c r="C43" s="3"/>
      <c r="D43" s="11"/>
    </row>
    <row r="44" spans="1:4" ht="15" customHeight="1" x14ac:dyDescent="0.25">
      <c r="A44" s="84" t="s">
        <v>76</v>
      </c>
      <c r="B44" s="9" t="s">
        <v>29</v>
      </c>
      <c r="C44" s="3">
        <v>1794.97</v>
      </c>
      <c r="D44" s="18"/>
    </row>
    <row r="45" spans="1:4" ht="15" customHeight="1" x14ac:dyDescent="0.25">
      <c r="A45" s="84"/>
      <c r="B45" s="9" t="s">
        <v>4</v>
      </c>
      <c r="C45" s="3">
        <v>2443.5299999999997</v>
      </c>
      <c r="D45" s="18"/>
    </row>
    <row r="46" spans="1:4" ht="15" customHeight="1" x14ac:dyDescent="0.25">
      <c r="A46" s="63"/>
      <c r="B46" s="23" t="s">
        <v>2</v>
      </c>
      <c r="C46" s="24">
        <v>3372.69</v>
      </c>
      <c r="D46" s="18"/>
    </row>
    <row r="47" spans="1:4" ht="15" customHeight="1" x14ac:dyDescent="0.25">
      <c r="A47" s="25"/>
      <c r="B47" s="9" t="s">
        <v>7</v>
      </c>
      <c r="C47" s="4">
        <f>SUM(C44:C46)</f>
        <v>7611.1900000000005</v>
      </c>
      <c r="D47" s="18"/>
    </row>
    <row r="48" spans="1:4" s="2" customFormat="1" ht="15" customHeight="1" x14ac:dyDescent="0.25">
      <c r="A48" s="25"/>
      <c r="B48" s="50"/>
      <c r="C48" s="3"/>
      <c r="D48" s="11"/>
    </row>
    <row r="49" spans="1:4" x14ac:dyDescent="0.25">
      <c r="A49" s="35" t="s">
        <v>77</v>
      </c>
      <c r="B49" s="9" t="s">
        <v>3</v>
      </c>
      <c r="C49" s="3">
        <v>818.55000000000007</v>
      </c>
      <c r="D49" s="18"/>
    </row>
    <row r="50" spans="1:4" ht="15" customHeight="1" x14ac:dyDescent="0.25">
      <c r="A50" s="63"/>
      <c r="B50" s="9" t="s">
        <v>0</v>
      </c>
      <c r="C50" s="3">
        <v>2310.92</v>
      </c>
      <c r="D50" s="18"/>
    </row>
    <row r="51" spans="1:4" ht="15" customHeight="1" x14ac:dyDescent="0.25">
      <c r="A51" s="63"/>
      <c r="B51" s="23" t="s">
        <v>2</v>
      </c>
      <c r="C51" s="24">
        <v>3372.69</v>
      </c>
      <c r="D51" s="18"/>
    </row>
    <row r="52" spans="1:4" ht="15" customHeight="1" x14ac:dyDescent="0.25">
      <c r="A52" s="25"/>
      <c r="B52" s="9" t="s">
        <v>7</v>
      </c>
      <c r="C52" s="4">
        <f>SUM(C49:C51)</f>
        <v>6502.16</v>
      </c>
      <c r="D52" s="18"/>
    </row>
    <row r="53" spans="1:4" ht="15" customHeight="1" x14ac:dyDescent="0.25">
      <c r="A53" s="25"/>
      <c r="B53" s="9"/>
      <c r="C53" s="4"/>
      <c r="D53" s="18"/>
    </row>
    <row r="54" spans="1:4" ht="15" customHeight="1" x14ac:dyDescent="0.25">
      <c r="A54" s="84" t="s">
        <v>78</v>
      </c>
      <c r="B54" s="9" t="s">
        <v>29</v>
      </c>
      <c r="C54" s="3">
        <v>1794.97</v>
      </c>
      <c r="D54" s="18"/>
    </row>
    <row r="55" spans="1:4" ht="15" customHeight="1" x14ac:dyDescent="0.25">
      <c r="A55" s="84"/>
      <c r="B55" s="9" t="s">
        <v>4</v>
      </c>
      <c r="C55" s="3">
        <v>2443.5299999999997</v>
      </c>
      <c r="D55" s="18"/>
    </row>
    <row r="56" spans="1:4" ht="15" customHeight="1" x14ac:dyDescent="0.25">
      <c r="A56" s="63"/>
      <c r="B56" s="23" t="s">
        <v>2</v>
      </c>
      <c r="C56" s="24">
        <v>3372.69</v>
      </c>
      <c r="D56" s="18"/>
    </row>
    <row r="57" spans="1:4" ht="15" customHeight="1" x14ac:dyDescent="0.25">
      <c r="A57" s="25"/>
      <c r="B57" s="9" t="s">
        <v>7</v>
      </c>
      <c r="C57" s="4">
        <f>SUM(C54:C56)</f>
        <v>7611.1900000000005</v>
      </c>
      <c r="D57" s="18"/>
    </row>
    <row r="58" spans="1:4" s="2" customFormat="1" ht="15" customHeight="1" x14ac:dyDescent="0.25">
      <c r="A58" s="25"/>
      <c r="B58" s="50"/>
      <c r="C58" s="3"/>
      <c r="D58" s="11"/>
    </row>
    <row r="59" spans="1:4" ht="15" customHeight="1" x14ac:dyDescent="0.25">
      <c r="A59" s="84" t="s">
        <v>79</v>
      </c>
      <c r="B59" s="9" t="s">
        <v>29</v>
      </c>
      <c r="C59" s="3">
        <v>1794.97</v>
      </c>
      <c r="D59" s="18"/>
    </row>
    <row r="60" spans="1:4" ht="15" customHeight="1" x14ac:dyDescent="0.25">
      <c r="A60" s="84"/>
      <c r="B60" s="9" t="s">
        <v>4</v>
      </c>
      <c r="C60" s="3">
        <v>2443.5299999999997</v>
      </c>
      <c r="D60" s="18"/>
    </row>
    <row r="61" spans="1:4" ht="15" customHeight="1" x14ac:dyDescent="0.25">
      <c r="A61" s="63"/>
      <c r="B61" s="23" t="s">
        <v>2</v>
      </c>
      <c r="C61" s="24">
        <v>3372.69</v>
      </c>
      <c r="D61" s="18"/>
    </row>
    <row r="62" spans="1:4" ht="15" customHeight="1" x14ac:dyDescent="0.25">
      <c r="A62" s="25"/>
      <c r="B62" s="9" t="s">
        <v>7</v>
      </c>
      <c r="C62" s="4">
        <f>SUM(C59:C61)</f>
        <v>7611.1900000000005</v>
      </c>
      <c r="D62" s="18"/>
    </row>
    <row r="63" spans="1:4" s="2" customFormat="1" ht="15" customHeight="1" x14ac:dyDescent="0.25">
      <c r="A63" s="25"/>
      <c r="B63" s="50"/>
      <c r="C63" s="3"/>
      <c r="D63" s="11"/>
    </row>
    <row r="64" spans="1:4" ht="30" x14ac:dyDescent="0.25">
      <c r="A64" s="35" t="s">
        <v>80</v>
      </c>
      <c r="B64" s="9" t="s">
        <v>0</v>
      </c>
      <c r="C64" s="4">
        <v>2310.92</v>
      </c>
      <c r="D64" s="18"/>
    </row>
    <row r="65" spans="1:4" s="2" customFormat="1" ht="15" customHeight="1" x14ac:dyDescent="0.25">
      <c r="A65" s="25"/>
      <c r="B65" s="50"/>
      <c r="C65" s="3"/>
      <c r="D65" s="11"/>
    </row>
    <row r="66" spans="1:4" x14ac:dyDescent="0.25">
      <c r="A66" s="35" t="s">
        <v>81</v>
      </c>
      <c r="B66" s="9" t="s">
        <v>0</v>
      </c>
      <c r="C66" s="3">
        <v>2310.92</v>
      </c>
      <c r="D66" s="18"/>
    </row>
    <row r="67" spans="1:4" ht="15" customHeight="1" x14ac:dyDescent="0.25">
      <c r="A67" s="63"/>
      <c r="B67" s="9" t="s">
        <v>4</v>
      </c>
      <c r="C67" s="3">
        <v>2443.5299999999997</v>
      </c>
      <c r="D67" s="18"/>
    </row>
    <row r="68" spans="1:4" ht="15" customHeight="1" x14ac:dyDescent="0.25">
      <c r="A68" s="63"/>
      <c r="B68" s="23" t="s">
        <v>2</v>
      </c>
      <c r="C68" s="24">
        <v>3372.69</v>
      </c>
      <c r="D68" s="18"/>
    </row>
    <row r="69" spans="1:4" ht="15" customHeight="1" x14ac:dyDescent="0.25">
      <c r="A69" s="25"/>
      <c r="B69" s="9" t="s">
        <v>7</v>
      </c>
      <c r="C69" s="4">
        <f>SUM(C66:C68)</f>
        <v>8127.1399999999994</v>
      </c>
      <c r="D69" s="18"/>
    </row>
    <row r="70" spans="1:4" s="2" customFormat="1" ht="15" customHeight="1" x14ac:dyDescent="0.25">
      <c r="A70" s="25"/>
      <c r="B70" s="50"/>
      <c r="C70" s="3"/>
      <c r="D70" s="11"/>
    </row>
    <row r="71" spans="1:4" x14ac:dyDescent="0.25">
      <c r="A71" s="35" t="s">
        <v>82</v>
      </c>
      <c r="B71" s="9" t="s">
        <v>0</v>
      </c>
      <c r="C71" s="3">
        <v>2310.92</v>
      </c>
      <c r="D71" s="18"/>
    </row>
    <row r="72" spans="1:4" ht="15" customHeight="1" x14ac:dyDescent="0.25">
      <c r="A72" s="63"/>
      <c r="B72" s="9" t="s">
        <v>4</v>
      </c>
      <c r="C72" s="3">
        <v>2443.5299999999997</v>
      </c>
      <c r="D72" s="18"/>
    </row>
    <row r="73" spans="1:4" ht="15" customHeight="1" x14ac:dyDescent="0.25">
      <c r="A73" s="63"/>
      <c r="B73" s="23" t="s">
        <v>2</v>
      </c>
      <c r="C73" s="24">
        <v>3372.69</v>
      </c>
      <c r="D73" s="18"/>
    </row>
    <row r="74" spans="1:4" ht="15" customHeight="1" x14ac:dyDescent="0.25">
      <c r="A74" s="25"/>
      <c r="B74" s="9" t="s">
        <v>7</v>
      </c>
      <c r="C74" s="4">
        <f>SUM(C71:C73)</f>
        <v>8127.1399999999994</v>
      </c>
      <c r="D74" s="18"/>
    </row>
    <row r="75" spans="1:4" ht="15" customHeight="1" x14ac:dyDescent="0.25">
      <c r="A75" s="25"/>
      <c r="B75" s="9"/>
      <c r="C75" s="4"/>
      <c r="D75" s="18"/>
    </row>
    <row r="76" spans="1:4" ht="15" customHeight="1" x14ac:dyDescent="0.25">
      <c r="A76" s="84" t="s">
        <v>84</v>
      </c>
      <c r="B76" s="9" t="s">
        <v>0</v>
      </c>
      <c r="C76" s="3">
        <v>4621.84</v>
      </c>
      <c r="D76" s="18"/>
    </row>
    <row r="77" spans="1:4" ht="15" customHeight="1" x14ac:dyDescent="0.25">
      <c r="A77" s="84"/>
      <c r="B77" s="9" t="s">
        <v>4</v>
      </c>
      <c r="C77" s="3">
        <v>2617.7800000000002</v>
      </c>
      <c r="D77" s="18"/>
    </row>
    <row r="78" spans="1:4" ht="15" customHeight="1" x14ac:dyDescent="0.25">
      <c r="A78" s="63"/>
      <c r="B78" s="23" t="s">
        <v>2</v>
      </c>
      <c r="C78" s="24">
        <v>6537.8499999999995</v>
      </c>
      <c r="D78" s="18"/>
    </row>
    <row r="79" spans="1:4" ht="15" customHeight="1" x14ac:dyDescent="0.25">
      <c r="A79" s="25"/>
      <c r="B79" s="9" t="s">
        <v>7</v>
      </c>
      <c r="C79" s="4">
        <f>SUM(C76:C78)</f>
        <v>13777.470000000001</v>
      </c>
      <c r="D79" s="18"/>
    </row>
    <row r="80" spans="1:4" s="2" customFormat="1" ht="15" customHeight="1" x14ac:dyDescent="0.25">
      <c r="A80" s="25"/>
      <c r="B80" s="50"/>
      <c r="C80" s="3"/>
      <c r="D80" s="11"/>
    </row>
    <row r="81" spans="1:4" ht="15" customHeight="1" x14ac:dyDescent="0.25">
      <c r="A81" s="35" t="s">
        <v>85</v>
      </c>
      <c r="B81" s="9" t="s">
        <v>29</v>
      </c>
      <c r="C81" s="3">
        <v>1794.97</v>
      </c>
      <c r="D81" s="18"/>
    </row>
    <row r="82" spans="1:4" ht="15" customHeight="1" x14ac:dyDescent="0.25">
      <c r="A82" s="63"/>
      <c r="B82" s="9" t="s">
        <v>4</v>
      </c>
      <c r="C82" s="3">
        <v>2443.5299999999997</v>
      </c>
      <c r="D82" s="18"/>
    </row>
    <row r="83" spans="1:4" ht="15" customHeight="1" x14ac:dyDescent="0.25">
      <c r="A83" s="63"/>
      <c r="B83" s="23" t="s">
        <v>2</v>
      </c>
      <c r="C83" s="24">
        <v>3372.69</v>
      </c>
      <c r="D83" s="18"/>
    </row>
    <row r="84" spans="1:4" ht="15" customHeight="1" x14ac:dyDescent="0.25">
      <c r="A84" s="25"/>
      <c r="B84" s="9" t="s">
        <v>7</v>
      </c>
      <c r="C84" s="4">
        <f>SUM(C81:C83)</f>
        <v>7611.1900000000005</v>
      </c>
      <c r="D84" s="18"/>
    </row>
    <row r="85" spans="1:4" s="2" customFormat="1" ht="15" customHeight="1" x14ac:dyDescent="0.25">
      <c r="A85" s="25"/>
      <c r="B85" s="50"/>
      <c r="C85" s="3"/>
      <c r="D85" s="11"/>
    </row>
    <row r="86" spans="1:4" ht="30" x14ac:dyDescent="0.25">
      <c r="A86" s="35" t="s">
        <v>86</v>
      </c>
      <c r="B86" s="9" t="s">
        <v>21</v>
      </c>
      <c r="C86" s="4">
        <v>3595.37</v>
      </c>
      <c r="D86" s="18"/>
    </row>
    <row r="87" spans="1:4" s="2" customFormat="1" ht="15" customHeight="1" x14ac:dyDescent="0.25">
      <c r="A87" s="25"/>
      <c r="B87" s="50"/>
      <c r="C87" s="3"/>
      <c r="D87" s="11"/>
    </row>
    <row r="88" spans="1:4" ht="15" customHeight="1" x14ac:dyDescent="0.25">
      <c r="A88" s="84" t="s">
        <v>87</v>
      </c>
      <c r="B88" s="9" t="s">
        <v>29</v>
      </c>
      <c r="C88" s="3">
        <v>1794.97</v>
      </c>
      <c r="D88" s="18"/>
    </row>
    <row r="89" spans="1:4" ht="15" customHeight="1" x14ac:dyDescent="0.25">
      <c r="A89" s="84"/>
      <c r="B89" s="9" t="s">
        <v>4</v>
      </c>
      <c r="C89" s="3">
        <v>2443.5299999999997</v>
      </c>
      <c r="D89" s="18"/>
    </row>
    <row r="90" spans="1:4" ht="15" customHeight="1" x14ac:dyDescent="0.25">
      <c r="A90" s="63"/>
      <c r="B90" s="23" t="s">
        <v>2</v>
      </c>
      <c r="C90" s="24">
        <v>3372.69</v>
      </c>
      <c r="D90" s="18"/>
    </row>
    <row r="91" spans="1:4" ht="15" customHeight="1" x14ac:dyDescent="0.25">
      <c r="A91" s="25"/>
      <c r="B91" s="9" t="s">
        <v>7</v>
      </c>
      <c r="C91" s="4">
        <f>SUM(C88:C90)</f>
        <v>7611.1900000000005</v>
      </c>
      <c r="D91" s="18"/>
    </row>
    <row r="92" spans="1:4" s="2" customFormat="1" ht="15" customHeight="1" x14ac:dyDescent="0.25">
      <c r="A92" s="25"/>
      <c r="B92" s="50"/>
      <c r="C92" s="3"/>
      <c r="D92" s="11"/>
    </row>
    <row r="93" spans="1:4" ht="15" customHeight="1" x14ac:dyDescent="0.25">
      <c r="A93" s="84" t="s">
        <v>83</v>
      </c>
      <c r="B93" s="9" t="s">
        <v>29</v>
      </c>
      <c r="C93" s="3">
        <v>3589.94</v>
      </c>
      <c r="D93" s="18"/>
    </row>
    <row r="94" spans="1:4" ht="15" customHeight="1" x14ac:dyDescent="0.25">
      <c r="A94" s="84"/>
      <c r="B94" s="9" t="s">
        <v>4</v>
      </c>
      <c r="C94" s="3">
        <v>5074.46</v>
      </c>
      <c r="D94" s="18"/>
    </row>
    <row r="95" spans="1:4" ht="15" customHeight="1" x14ac:dyDescent="0.25">
      <c r="A95" s="63"/>
      <c r="B95" s="23" t="s">
        <v>2</v>
      </c>
      <c r="C95" s="24">
        <v>6745.4000000000005</v>
      </c>
      <c r="D95" s="18"/>
    </row>
    <row r="96" spans="1:4" ht="15" customHeight="1" x14ac:dyDescent="0.25">
      <c r="A96" s="25"/>
      <c r="B96" s="9" t="s">
        <v>7</v>
      </c>
      <c r="C96" s="4">
        <f>SUM(C93:C95)</f>
        <v>15409.8</v>
      </c>
      <c r="D96" s="18"/>
    </row>
    <row r="97" spans="1:4" s="2" customFormat="1" ht="15" customHeight="1" x14ac:dyDescent="0.25">
      <c r="A97" s="25"/>
      <c r="B97" s="50"/>
      <c r="C97" s="3"/>
      <c r="D97" s="11"/>
    </row>
    <row r="98" spans="1:4" ht="30" customHeight="1" x14ac:dyDescent="0.25">
      <c r="A98" s="35" t="s">
        <v>88</v>
      </c>
      <c r="B98" s="9" t="s">
        <v>0</v>
      </c>
      <c r="C98" s="4">
        <v>2310.92</v>
      </c>
      <c r="D98" s="18"/>
    </row>
    <row r="99" spans="1:4" ht="15" customHeight="1" x14ac:dyDescent="0.25">
      <c r="A99" s="10"/>
      <c r="B99" s="50"/>
      <c r="C99" s="4"/>
      <c r="D99" s="11"/>
    </row>
    <row r="100" spans="1:4" ht="15" customHeight="1" x14ac:dyDescent="0.25">
      <c r="A100" s="10" t="s">
        <v>8</v>
      </c>
      <c r="B100" s="12"/>
      <c r="C100" s="4">
        <f>C10+C14+C18+C23+C28+C33+C38+C40+C42+C47+C52+C57+C62+C64+C69+C74+C79+C84+C86+C91+C96+C98</f>
        <v>164268.62</v>
      </c>
      <c r="D100" s="11"/>
    </row>
    <row r="101" spans="1:4" ht="15" customHeight="1" thickBot="1" x14ac:dyDescent="0.3">
      <c r="A101" s="73"/>
      <c r="B101" s="14"/>
      <c r="C101" s="15"/>
      <c r="D101" s="16"/>
    </row>
    <row r="102" spans="1:4" s="5" customFormat="1" ht="20.100000000000001" customHeight="1" thickBot="1" x14ac:dyDescent="0.3">
      <c r="A102" s="81" t="s">
        <v>64</v>
      </c>
      <c r="B102" s="82"/>
      <c r="C102" s="82"/>
      <c r="D102" s="83"/>
    </row>
    <row r="103" spans="1:4" ht="15" customHeight="1" x14ac:dyDescent="0.25">
      <c r="A103" s="100" t="s">
        <v>65</v>
      </c>
      <c r="B103" s="9" t="s">
        <v>3</v>
      </c>
      <c r="C103" s="3">
        <v>839.59999999999991</v>
      </c>
      <c r="D103" s="92" t="s">
        <v>228</v>
      </c>
    </row>
    <row r="104" spans="1:4" ht="15" customHeight="1" x14ac:dyDescent="0.25">
      <c r="A104" s="84"/>
      <c r="B104" s="9" t="s">
        <v>0</v>
      </c>
      <c r="C104" s="3">
        <v>2310.92</v>
      </c>
      <c r="D104" s="93"/>
    </row>
    <row r="105" spans="1:4" ht="15" customHeight="1" x14ac:dyDescent="0.25">
      <c r="A105" s="10"/>
      <c r="B105" s="23" t="s">
        <v>4</v>
      </c>
      <c r="C105" s="24">
        <v>2505.65</v>
      </c>
      <c r="D105" s="93"/>
    </row>
    <row r="106" spans="1:4" ht="15" customHeight="1" x14ac:dyDescent="0.25">
      <c r="A106" s="10"/>
      <c r="B106" s="9" t="s">
        <v>7</v>
      </c>
      <c r="C106" s="4">
        <f>SUM(C103:C105)</f>
        <v>5656.17</v>
      </c>
      <c r="D106" s="93"/>
    </row>
    <row r="107" spans="1:4" ht="15" customHeight="1" x14ac:dyDescent="0.25">
      <c r="A107" s="10"/>
      <c r="B107" s="9"/>
      <c r="C107" s="3"/>
      <c r="D107" s="11"/>
    </row>
    <row r="108" spans="1:4" ht="15" customHeight="1" x14ac:dyDescent="0.25">
      <c r="A108" s="35" t="s">
        <v>66</v>
      </c>
      <c r="B108" s="9" t="s">
        <v>3</v>
      </c>
      <c r="C108" s="3">
        <v>839.59999999999991</v>
      </c>
      <c r="D108" s="93" t="s">
        <v>228</v>
      </c>
    </row>
    <row r="109" spans="1:4" ht="15" customHeight="1" x14ac:dyDescent="0.25">
      <c r="A109" s="35"/>
      <c r="B109" s="9" t="s">
        <v>0</v>
      </c>
      <c r="C109" s="3">
        <v>2310.92</v>
      </c>
      <c r="D109" s="93"/>
    </row>
    <row r="110" spans="1:4" ht="15" customHeight="1" x14ac:dyDescent="0.25">
      <c r="A110" s="10"/>
      <c r="B110" s="23" t="s">
        <v>4</v>
      </c>
      <c r="C110" s="24">
        <v>2505.65</v>
      </c>
      <c r="D110" s="93"/>
    </row>
    <row r="111" spans="1:4" ht="15" customHeight="1" x14ac:dyDescent="0.25">
      <c r="A111" s="10"/>
      <c r="B111" s="9" t="s">
        <v>7</v>
      </c>
      <c r="C111" s="4">
        <f>SUM(C108:C110)</f>
        <v>5656.17</v>
      </c>
      <c r="D111" s="93"/>
    </row>
    <row r="112" spans="1:4" ht="15" customHeight="1" x14ac:dyDescent="0.25">
      <c r="A112" s="25"/>
      <c r="B112" s="50"/>
      <c r="C112" s="3"/>
      <c r="D112" s="11"/>
    </row>
    <row r="113" spans="1:4" ht="15" customHeight="1" x14ac:dyDescent="0.25">
      <c r="A113" s="10" t="s">
        <v>8</v>
      </c>
      <c r="B113" s="12"/>
      <c r="C113" s="4">
        <f>C106+C111</f>
        <v>11312.34</v>
      </c>
      <c r="D113" s="11"/>
    </row>
    <row r="114" spans="1:4" ht="15" customHeight="1" thickBot="1" x14ac:dyDescent="0.3">
      <c r="A114" s="30"/>
      <c r="B114" s="14"/>
      <c r="C114" s="15"/>
      <c r="D114" s="16"/>
    </row>
    <row r="115" spans="1:4" s="5" customFormat="1" ht="20.100000000000001" customHeight="1" thickBot="1" x14ac:dyDescent="0.3">
      <c r="A115" s="81" t="s">
        <v>19</v>
      </c>
      <c r="B115" s="82"/>
      <c r="C115" s="82"/>
      <c r="D115" s="83"/>
    </row>
    <row r="116" spans="1:4" ht="30" customHeight="1" x14ac:dyDescent="0.25">
      <c r="A116" s="74" t="s">
        <v>56</v>
      </c>
      <c r="B116" s="75" t="s">
        <v>89</v>
      </c>
      <c r="C116" s="56">
        <v>299.85999999999996</v>
      </c>
      <c r="D116" s="27"/>
    </row>
    <row r="117" spans="1:4" ht="15" customHeight="1" x14ac:dyDescent="0.25">
      <c r="A117" s="25"/>
      <c r="B117" s="50"/>
      <c r="C117" s="3"/>
      <c r="D117" s="11"/>
    </row>
    <row r="118" spans="1:4" ht="30" customHeight="1" x14ac:dyDescent="0.25">
      <c r="A118" s="35" t="s">
        <v>229</v>
      </c>
      <c r="B118" s="9" t="s">
        <v>103</v>
      </c>
      <c r="C118" s="3">
        <v>7970</v>
      </c>
      <c r="D118" s="76" t="s">
        <v>232</v>
      </c>
    </row>
    <row r="119" spans="1:4" ht="30" customHeight="1" x14ac:dyDescent="0.25">
      <c r="A119" s="25"/>
      <c r="B119" s="59" t="s">
        <v>230</v>
      </c>
      <c r="C119" s="3">
        <v>1750</v>
      </c>
      <c r="D119" s="76" t="s">
        <v>233</v>
      </c>
    </row>
    <row r="120" spans="1:4" ht="60" customHeight="1" x14ac:dyDescent="0.25">
      <c r="A120" s="25"/>
      <c r="B120" s="77" t="s">
        <v>231</v>
      </c>
      <c r="C120" s="24">
        <v>8500</v>
      </c>
      <c r="D120" s="76" t="s">
        <v>234</v>
      </c>
    </row>
    <row r="121" spans="1:4" ht="15" customHeight="1" x14ac:dyDescent="0.25">
      <c r="A121" s="10"/>
      <c r="B121" s="60" t="s">
        <v>7</v>
      </c>
      <c r="C121" s="4">
        <f>SUM(C118:C120)</f>
        <v>18220</v>
      </c>
      <c r="D121" s="11"/>
    </row>
    <row r="122" spans="1:4" ht="15" customHeight="1" x14ac:dyDescent="0.25">
      <c r="A122" s="25"/>
      <c r="B122" s="50"/>
      <c r="C122" s="3"/>
      <c r="D122" s="11"/>
    </row>
    <row r="123" spans="1:4" ht="15" customHeight="1" x14ac:dyDescent="0.25">
      <c r="A123" s="10" t="s">
        <v>8</v>
      </c>
      <c r="B123" s="12"/>
      <c r="C123" s="4">
        <f>C116+C121</f>
        <v>18519.86</v>
      </c>
      <c r="D123" s="11"/>
    </row>
    <row r="124" spans="1:4" ht="15" customHeight="1" thickBot="1" x14ac:dyDescent="0.3">
      <c r="A124" s="30"/>
      <c r="B124" s="14"/>
      <c r="C124" s="15"/>
      <c r="D124" s="16"/>
    </row>
    <row r="125" spans="1:4" s="5" customFormat="1" ht="20.100000000000001" customHeight="1" thickBot="1" x14ac:dyDescent="0.3">
      <c r="A125" s="81" t="s">
        <v>53</v>
      </c>
      <c r="B125" s="82"/>
      <c r="C125" s="82"/>
      <c r="D125" s="83"/>
    </row>
    <row r="126" spans="1:4" ht="15" customHeight="1" x14ac:dyDescent="0.25">
      <c r="A126" s="74" t="s">
        <v>54</v>
      </c>
      <c r="B126" s="75" t="s">
        <v>0</v>
      </c>
      <c r="C126" s="78">
        <v>2310.92</v>
      </c>
      <c r="D126" s="26"/>
    </row>
    <row r="127" spans="1:4" ht="15" customHeight="1" x14ac:dyDescent="0.25">
      <c r="A127" s="25"/>
      <c r="B127" s="23" t="s">
        <v>4</v>
      </c>
      <c r="C127" s="24">
        <v>2443.5299999999997</v>
      </c>
      <c r="D127" s="18"/>
    </row>
    <row r="128" spans="1:4" ht="15" customHeight="1" x14ac:dyDescent="0.25">
      <c r="A128" s="25"/>
      <c r="B128" s="9" t="s">
        <v>7</v>
      </c>
      <c r="C128" s="4">
        <f>SUM(C126:C127)</f>
        <v>4754.45</v>
      </c>
      <c r="D128" s="18"/>
    </row>
    <row r="129" spans="1:4" ht="15" customHeight="1" x14ac:dyDescent="0.25">
      <c r="A129" s="25"/>
      <c r="B129" s="9"/>
      <c r="C129" s="3"/>
      <c r="D129" s="11"/>
    </row>
    <row r="130" spans="1:4" x14ac:dyDescent="0.25">
      <c r="A130" s="10" t="s">
        <v>55</v>
      </c>
      <c r="B130" s="50" t="s">
        <v>2</v>
      </c>
      <c r="C130" s="4">
        <v>733.18000000000006</v>
      </c>
      <c r="D130" s="29"/>
    </row>
    <row r="131" spans="1:4" ht="15" customHeight="1" x14ac:dyDescent="0.25">
      <c r="A131" s="25"/>
      <c r="B131" s="50"/>
      <c r="C131" s="3"/>
      <c r="D131" s="11"/>
    </row>
    <row r="132" spans="1:4" ht="30" customHeight="1" x14ac:dyDescent="0.25">
      <c r="A132" s="35" t="s">
        <v>235</v>
      </c>
      <c r="B132" s="59" t="s">
        <v>238</v>
      </c>
      <c r="C132" s="3">
        <v>248</v>
      </c>
      <c r="D132" s="11"/>
    </row>
    <row r="133" spans="1:4" ht="30" customHeight="1" x14ac:dyDescent="0.25">
      <c r="A133" s="25"/>
      <c r="B133" s="59" t="s">
        <v>236</v>
      </c>
      <c r="C133" s="3">
        <v>527.25</v>
      </c>
      <c r="D133" s="11"/>
    </row>
    <row r="134" spans="1:4" ht="30" customHeight="1" x14ac:dyDescent="0.25">
      <c r="A134" s="25"/>
      <c r="B134" s="77" t="s">
        <v>237</v>
      </c>
      <c r="C134" s="24">
        <v>377</v>
      </c>
      <c r="D134" s="11"/>
    </row>
    <row r="135" spans="1:4" ht="15" customHeight="1" x14ac:dyDescent="0.25">
      <c r="A135" s="25"/>
      <c r="B135" s="60" t="s">
        <v>7</v>
      </c>
      <c r="C135" s="4">
        <v>1152.25</v>
      </c>
      <c r="D135" s="11"/>
    </row>
    <row r="136" spans="1:4" ht="15" customHeight="1" x14ac:dyDescent="0.25">
      <c r="A136" s="10"/>
      <c r="B136" s="9"/>
      <c r="C136" s="3"/>
      <c r="D136" s="11"/>
    </row>
    <row r="137" spans="1:4" ht="15" customHeight="1" x14ac:dyDescent="0.25">
      <c r="A137" s="35" t="s">
        <v>66</v>
      </c>
      <c r="B137" s="9" t="s">
        <v>3</v>
      </c>
      <c r="C137" s="3">
        <v>839.59999999999991</v>
      </c>
      <c r="D137" s="93"/>
    </row>
    <row r="138" spans="1:4" ht="15" customHeight="1" x14ac:dyDescent="0.25">
      <c r="A138" s="35"/>
      <c r="B138" s="9" t="s">
        <v>0</v>
      </c>
      <c r="C138" s="3">
        <v>2310.92</v>
      </c>
      <c r="D138" s="93"/>
    </row>
    <row r="139" spans="1:4" ht="15" customHeight="1" x14ac:dyDescent="0.25">
      <c r="A139" s="10"/>
      <c r="B139" s="23" t="s">
        <v>4</v>
      </c>
      <c r="C139" s="24">
        <v>2505.65</v>
      </c>
      <c r="D139" s="93"/>
    </row>
    <row r="140" spans="1:4" ht="15" customHeight="1" x14ac:dyDescent="0.25">
      <c r="A140" s="10"/>
      <c r="B140" s="9" t="s">
        <v>7</v>
      </c>
      <c r="C140" s="4">
        <f>SUM(C137:C139)</f>
        <v>5656.17</v>
      </c>
      <c r="D140" s="93"/>
    </row>
    <row r="141" spans="1:4" ht="15" customHeight="1" x14ac:dyDescent="0.25">
      <c r="A141" s="25"/>
      <c r="B141" s="50"/>
      <c r="C141" s="3"/>
      <c r="D141" s="11"/>
    </row>
    <row r="142" spans="1:4" ht="15" customHeight="1" x14ac:dyDescent="0.25">
      <c r="A142" s="10" t="s">
        <v>8</v>
      </c>
      <c r="B142" s="12"/>
      <c r="C142" s="4">
        <f>C135+C140</f>
        <v>6808.42</v>
      </c>
      <c r="D142" s="11"/>
    </row>
    <row r="143" spans="1:4" ht="15" customHeight="1" thickBot="1" x14ac:dyDescent="0.3">
      <c r="A143" s="30"/>
      <c r="B143" s="14"/>
      <c r="C143" s="15"/>
      <c r="D143" s="16"/>
    </row>
  </sheetData>
  <mergeCells count="18">
    <mergeCell ref="D108:D111"/>
    <mergeCell ref="D137:D140"/>
    <mergeCell ref="A125:D125"/>
    <mergeCell ref="A102:D102"/>
    <mergeCell ref="A103:A104"/>
    <mergeCell ref="A115:D115"/>
    <mergeCell ref="D103:D106"/>
    <mergeCell ref="A1:D1"/>
    <mergeCell ref="A2:D2"/>
    <mergeCell ref="A5:D5"/>
    <mergeCell ref="A6:D6"/>
    <mergeCell ref="A93:A94"/>
    <mergeCell ref="A76:A77"/>
    <mergeCell ref="A88:A89"/>
    <mergeCell ref="A25:A26"/>
    <mergeCell ref="A44:A45"/>
    <mergeCell ref="A54:A55"/>
    <mergeCell ref="A59:A60"/>
  </mergeCells>
  <printOptions horizontalCentered="1"/>
  <pageMargins left="0.31496062992125984" right="0.31496062992125984" top="0.55118110236220474" bottom="0.35433070866141736" header="0.31496062992125984" footer="0.39370078740157483"/>
  <pageSetup paperSize="9" orientation="landscape" r:id="rId1"/>
  <headerFooter>
    <oddFooter>&amp;C&amp;9&amp;P</oddFooter>
  </headerFooter>
  <rowBreaks count="4" manualBreakCount="4">
    <brk id="29" max="16383" man="1"/>
    <brk id="62" max="16383" man="1"/>
    <brk id="91" max="16383" man="1"/>
    <brk id="1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E93DFC-D477-4D9D-AC25-D61A7CE80EA1}"/>
</file>

<file path=customXml/itemProps2.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3.xml><?xml version="1.0" encoding="utf-8"?>
<ds:datastoreItem xmlns:ds="http://schemas.openxmlformats.org/officeDocument/2006/customXml" ds:itemID="{F20BE6D8-46EA-43AF-89D9-D6987F801F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Bourgeois</vt:lpstr>
      <vt:lpstr>Crevits</vt:lpstr>
      <vt:lpstr>Gatz</vt:lpstr>
      <vt:lpstr>Homans</vt:lpstr>
      <vt:lpstr>Weyts</vt:lpstr>
      <vt:lpstr>Vandeurzen</vt:lpstr>
      <vt:lpstr>Muyters</vt:lpstr>
      <vt:lpstr>Van den Heuvel</vt:lpstr>
      <vt:lpstr>Homans!Afdrukbereik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Cauwberghs, Gaetan</cp:lastModifiedBy>
  <cp:lastPrinted>2019-04-10T15:43:17Z</cp:lastPrinted>
  <dcterms:created xsi:type="dcterms:W3CDTF">2016-10-26T07:36:44Z</dcterms:created>
  <dcterms:modified xsi:type="dcterms:W3CDTF">2019-04-10T15:43:33Z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