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B977C48F-C25B-4336-A036-B3DF7F88889C}" xr6:coauthVersionLast="31" xr6:coauthVersionMax="31" xr10:uidLastSave="{00000000-0000-0000-0000-000000000000}"/>
  <bookViews>
    <workbookView xWindow="0" yWindow="0" windowWidth="23040" windowHeight="8835" tabRatio="808" activeTab="3" xr2:uid="{00000000-000D-0000-FFFF-FFFF00000000}"/>
  </bookViews>
  <sheets>
    <sheet name="Aantalmeerderjarigen_leerjaar" sheetId="5" r:id="rId1"/>
    <sheet name="Meerderjarigen_onderwijsvorm" sheetId="2" r:id="rId2"/>
    <sheet name="meerderj_provincie&amp;geslacht" sheetId="7" r:id="rId3"/>
    <sheet name="meerderjarigen_studierichting" sheetId="18" r:id="rId4"/>
  </sheets>
  <definedNames>
    <definedName name="_xlnm._FilterDatabase" localSheetId="1" hidden="1">Meerderjarigen_onderwijsvorm!$A$1:$A$16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3" i="18" l="1"/>
  <c r="F383" i="18"/>
  <c r="E383" i="18"/>
  <c r="D383" i="18"/>
  <c r="C383" i="18"/>
  <c r="B383" i="18"/>
  <c r="P68" i="7"/>
  <c r="P72" i="7"/>
  <c r="P76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64" i="7"/>
  <c r="O65" i="7"/>
  <c r="P65" i="7" s="1"/>
  <c r="O66" i="7"/>
  <c r="P66" i="7" s="1"/>
  <c r="O67" i="7"/>
  <c r="P67" i="7" s="1"/>
  <c r="O68" i="7"/>
  <c r="O69" i="7"/>
  <c r="P69" i="7" s="1"/>
  <c r="O70" i="7"/>
  <c r="P70" i="7" s="1"/>
  <c r="O71" i="7"/>
  <c r="P71" i="7" s="1"/>
  <c r="O72" i="7"/>
  <c r="O73" i="7"/>
  <c r="P73" i="7" s="1"/>
  <c r="O74" i="7"/>
  <c r="P74" i="7" s="1"/>
  <c r="O75" i="7"/>
  <c r="P75" i="7" s="1"/>
  <c r="O76" i="7"/>
  <c r="O77" i="7"/>
  <c r="P77" i="7" s="1"/>
  <c r="O64" i="7"/>
  <c r="P64" i="7" s="1"/>
  <c r="J65" i="7"/>
  <c r="J66" i="7"/>
  <c r="J67" i="7"/>
  <c r="J68" i="7"/>
  <c r="J69" i="7"/>
  <c r="J70" i="7"/>
  <c r="J71" i="7"/>
  <c r="J72" i="7"/>
  <c r="J73" i="7"/>
  <c r="J74" i="7"/>
  <c r="J75" i="7"/>
  <c r="J64" i="7"/>
  <c r="M78" i="7"/>
  <c r="N78" i="7" s="1"/>
  <c r="K78" i="7"/>
  <c r="L78" i="7" s="1"/>
  <c r="I78" i="7"/>
  <c r="J78" i="7" s="1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64" i="7"/>
  <c r="G78" i="7"/>
  <c r="H78" i="7" s="1"/>
  <c r="E78" i="7"/>
  <c r="F78" i="7" s="1"/>
  <c r="C78" i="7"/>
  <c r="H38" i="7"/>
  <c r="G38" i="7"/>
  <c r="F38" i="7"/>
  <c r="E38" i="7"/>
  <c r="D38" i="7"/>
  <c r="C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J40" i="2"/>
  <c r="J39" i="2"/>
  <c r="J38" i="2"/>
  <c r="J37" i="2"/>
  <c r="J36" i="2"/>
  <c r="J35" i="2"/>
  <c r="J34" i="2"/>
  <c r="J33" i="2"/>
  <c r="H36" i="2"/>
  <c r="H35" i="2"/>
  <c r="H34" i="2"/>
  <c r="H33" i="2"/>
  <c r="F36" i="2"/>
  <c r="F35" i="2"/>
  <c r="F34" i="2"/>
  <c r="F33" i="2"/>
  <c r="D36" i="2"/>
  <c r="D35" i="2"/>
  <c r="D34" i="2"/>
  <c r="D33" i="2"/>
  <c r="I40" i="2"/>
  <c r="I34" i="2"/>
  <c r="I35" i="2"/>
  <c r="I36" i="2"/>
  <c r="I33" i="2"/>
  <c r="P9" i="2"/>
  <c r="P8" i="2"/>
  <c r="P7" i="2"/>
  <c r="P6" i="2"/>
  <c r="H27" i="5"/>
  <c r="H26" i="5"/>
  <c r="H25" i="5"/>
  <c r="H24" i="5"/>
  <c r="H23" i="5"/>
  <c r="H22" i="5"/>
  <c r="G28" i="5"/>
  <c r="H28" i="5" s="1"/>
  <c r="E11" i="5"/>
  <c r="O78" i="7" l="1"/>
  <c r="D78" i="7"/>
  <c r="I38" i="7"/>
  <c r="P13" i="2"/>
  <c r="F23" i="5"/>
  <c r="F24" i="5"/>
  <c r="F25" i="5"/>
  <c r="F26" i="5"/>
  <c r="F27" i="5"/>
  <c r="D23" i="5"/>
  <c r="D24" i="5"/>
  <c r="D25" i="5"/>
  <c r="D26" i="5"/>
  <c r="D27" i="5"/>
  <c r="D22" i="5"/>
  <c r="F22" i="5"/>
  <c r="E28" i="5"/>
  <c r="C28" i="5"/>
  <c r="H20" i="7"/>
  <c r="G20" i="7"/>
  <c r="F20" i="7"/>
  <c r="E20" i="7"/>
  <c r="D20" i="7"/>
  <c r="C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6" i="7"/>
  <c r="M20" i="7"/>
  <c r="N20" i="7"/>
  <c r="O20" i="7"/>
  <c r="P20" i="7"/>
  <c r="Q20" i="7"/>
  <c r="L20" i="7"/>
  <c r="F9" i="2"/>
  <c r="K9" i="2"/>
  <c r="K8" i="2"/>
  <c r="K7" i="2"/>
  <c r="K6" i="2"/>
  <c r="F7" i="2"/>
  <c r="F6" i="2"/>
  <c r="C11" i="5"/>
  <c r="D11" i="5"/>
  <c r="P78" i="7" l="1"/>
  <c r="D28" i="5"/>
  <c r="F28" i="5"/>
  <c r="R20" i="7"/>
  <c r="I20" i="7"/>
  <c r="K13" i="2"/>
  <c r="S28" i="2" s="1"/>
  <c r="F8" i="2"/>
  <c r="F13" i="2" s="1"/>
  <c r="J28" i="2" s="1"/>
</calcChain>
</file>

<file path=xl/sharedStrings.xml><?xml version="1.0" encoding="utf-8"?>
<sst xmlns="http://schemas.openxmlformats.org/spreadsheetml/2006/main" count="963" uniqueCount="281">
  <si>
    <t>M</t>
  </si>
  <si>
    <t>V</t>
  </si>
  <si>
    <t>Antwerpen</t>
  </si>
  <si>
    <t>Limburg</t>
  </si>
  <si>
    <t>Oost-Vlaanderen</t>
  </si>
  <si>
    <t>Vlaams-Brabant</t>
  </si>
  <si>
    <t>West-Vlaanderen</t>
  </si>
  <si>
    <t>Derde graad</t>
  </si>
  <si>
    <t>Andere</t>
  </si>
  <si>
    <t>BSO</t>
  </si>
  <si>
    <t>ASO</t>
  </si>
  <si>
    <t>TSO</t>
  </si>
  <si>
    <t>KSO</t>
  </si>
  <si>
    <t>Verkoop</t>
  </si>
  <si>
    <t>Schoonheidsverzorging</t>
  </si>
  <si>
    <t>Fotolassen</t>
  </si>
  <si>
    <t>Centrale verwarming en san. installaties</t>
  </si>
  <si>
    <t>Organisatie-assistentie</t>
  </si>
  <si>
    <t>Moderealisatie en -verkoop</t>
  </si>
  <si>
    <t>Restaurant en keuken</t>
  </si>
  <si>
    <t>Carrosserie</t>
  </si>
  <si>
    <t>Modespecialisatie en trendstudie</t>
  </si>
  <si>
    <t>Industriële elektriciteit</t>
  </si>
  <si>
    <t>Specialiteitenrestaurant</t>
  </si>
  <si>
    <t>Chemie</t>
  </si>
  <si>
    <t>Dierenzorg</t>
  </si>
  <si>
    <t>Sociale en technische wetenschappen</t>
  </si>
  <si>
    <t>Onthaal en public relations</t>
  </si>
  <si>
    <t>Carrosserie- en spuitwerk</t>
  </si>
  <si>
    <t>Autotechnieken</t>
  </si>
  <si>
    <t>Kantoor</t>
  </si>
  <si>
    <t>Organisatiehulp</t>
  </si>
  <si>
    <t>Publiciteit en illustratie</t>
  </si>
  <si>
    <t>Kantooradministratie en gegevensbeheer</t>
  </si>
  <si>
    <t>Logistiek</t>
  </si>
  <si>
    <t>Verkoop en vertegenwoordiging</t>
  </si>
  <si>
    <t>Integrale veiligheid</t>
  </si>
  <si>
    <t>Veiligheidsberoepen</t>
  </si>
  <si>
    <t>Lassen-constructie</t>
  </si>
  <si>
    <t>Tuinbouw en groenvoorziening</t>
  </si>
  <si>
    <t>Auto</t>
  </si>
  <si>
    <t>Verzorging</t>
  </si>
  <si>
    <t>Dier- &amp; landbouwtechnische wetenschappen</t>
  </si>
  <si>
    <t>Gezondheids- en welzijnswetenschappen</t>
  </si>
  <si>
    <t>Toerisme</t>
  </si>
  <si>
    <t>Kinderzorg</t>
  </si>
  <si>
    <t>Jeugd- en gehandicaptenzorg</t>
  </si>
  <si>
    <t>Vrije beeldende kunst</t>
  </si>
  <si>
    <t>Boekhouden-informatica</t>
  </si>
  <si>
    <t>Werktuigmachines</t>
  </si>
  <si>
    <t>Elektrische installaties</t>
  </si>
  <si>
    <t>Tuinaanleg en -onderhoud</t>
  </si>
  <si>
    <t>Secretariaat-talen</t>
  </si>
  <si>
    <t>Verwarmingsinstallaties</t>
  </si>
  <si>
    <t>Economie-moderne talen</t>
  </si>
  <si>
    <t>Lichamelijke opvoeding en sport</t>
  </si>
  <si>
    <t>Wetenschappen-wiskunde</t>
  </si>
  <si>
    <t>Auto-elektriciteit</t>
  </si>
  <si>
    <t>Handel</t>
  </si>
  <si>
    <t>Industriële houtbewerking</t>
  </si>
  <si>
    <t>Winkelbeheer en etalage</t>
  </si>
  <si>
    <t>Schilderwerk en decoratie</t>
  </si>
  <si>
    <t>Onthaal en recreatie</t>
  </si>
  <si>
    <t>Thuis- en bejaardenzorg/zorgkundige</t>
  </si>
  <si>
    <t>Publiciteitsgrafiek</t>
  </si>
  <si>
    <t>Computergestuurde werktuigmachines</t>
  </si>
  <si>
    <t>Haarstilist</t>
  </si>
  <si>
    <t>Industrieel onderhoud</t>
  </si>
  <si>
    <t>Haarzorg</t>
  </si>
  <si>
    <t>Humane wetenschappen</t>
  </si>
  <si>
    <t>Bijzondere wetenschappelijke vorming</t>
  </si>
  <si>
    <t>Houtbewerking</t>
  </si>
  <si>
    <t>Internat.transport en goederenverzending</t>
  </si>
  <si>
    <t>Diesel- en LPG-motoren</t>
  </si>
  <si>
    <t>Informaticabeheer</t>
  </si>
  <si>
    <t>Brood- en banketbakkerij en confiserie</t>
  </si>
  <si>
    <t>OKAN</t>
  </si>
  <si>
    <t>2015-2016</t>
  </si>
  <si>
    <t>2016-2017</t>
  </si>
  <si>
    <t>Voltijds gewoon onderwijs</t>
  </si>
  <si>
    <t>Totaal</t>
  </si>
  <si>
    <t>DBSO</t>
  </si>
  <si>
    <t>Totaal*</t>
  </si>
  <si>
    <t>*: in DBSO wordt geen graadonderscheid gemaakt.</t>
  </si>
  <si>
    <t>Aantal</t>
  </si>
  <si>
    <t>Provincie</t>
  </si>
  <si>
    <t>Geslacht</t>
  </si>
  <si>
    <t>%</t>
  </si>
  <si>
    <t>PA</t>
  </si>
  <si>
    <t>% t.o.v. schoolbevolking</t>
  </si>
  <si>
    <t>Studierichting</t>
  </si>
  <si>
    <t>Aantal meerderjarige leerlingen met minstens 30 B-codes in het vijfde, zesde en zevende leerjaar SO voor schooljaar '15-'16  - opsplitsing per studierichting</t>
  </si>
  <si>
    <t>Aantal meerderjarige leerlingen met minstens 30 B-codes in het vijfde, zesde en zevende leerjaar SO voor schooljaar '16-'17 - opsplitsing per studierichting</t>
  </si>
  <si>
    <t>Vijfde leerjaar</t>
  </si>
  <si>
    <t>Zesde leerjaar</t>
  </si>
  <si>
    <t>Zevende leerjaar</t>
  </si>
  <si>
    <t>Leerjaar</t>
  </si>
  <si>
    <t>onderwijsvorm_so</t>
  </si>
  <si>
    <t>Brussels Hoofdstedelijk Gewest</t>
  </si>
  <si>
    <t>BUSO</t>
  </si>
  <si>
    <t>BuSO</t>
  </si>
  <si>
    <t>Bron: AGOD-databanken, geraadpleegd op 19/02/2018.</t>
  </si>
  <si>
    <t>Administratie vrije beroepen</t>
  </si>
  <si>
    <t>Agro- en groenmechanisatie</t>
  </si>
  <si>
    <t>Apotheekassistent</t>
  </si>
  <si>
    <t>Architecturale en binnenhuiskunst</t>
  </si>
  <si>
    <t>Artistieke opleiding</t>
  </si>
  <si>
    <t>Audiovisuele vorming</t>
  </si>
  <si>
    <t>Banketbakkerij-chocoladebewerking</t>
  </si>
  <si>
    <t>Bedrijfsvoertuigen</t>
  </si>
  <si>
    <t>Beeldende vorming</t>
  </si>
  <si>
    <t>Beperkte kustvaart</t>
  </si>
  <si>
    <t>Bijzondere beeldende vorming</t>
  </si>
  <si>
    <t>Bijzondere muzikale vorming</t>
  </si>
  <si>
    <t>Bijzondere schrijnwerkconstructies</t>
  </si>
  <si>
    <t>Bio-ecologische bouwafwerking</t>
  </si>
  <si>
    <t>Bloemsierkunst</t>
  </si>
  <si>
    <t>Bosbouw en bosbeheer</t>
  </si>
  <si>
    <t>Bouw- en houtkunde</t>
  </si>
  <si>
    <t>Bouw historische muziekinstrumenten</t>
  </si>
  <si>
    <t>Bouwtechnieken</t>
  </si>
  <si>
    <t>Chemische procestechnieken</t>
  </si>
  <si>
    <t>Creatie en patroonontwerpen</t>
  </si>
  <si>
    <t>Dakwerken</t>
  </si>
  <si>
    <t>Decor- en standenbouw</t>
  </si>
  <si>
    <t>Decoratie en restauratie schilderwerk</t>
  </si>
  <si>
    <t>Dentaaltechnieken en supra-structuren</t>
  </si>
  <si>
    <t>Diamantbewerking</t>
  </si>
  <si>
    <t>Dieetbakkerij</t>
  </si>
  <si>
    <t>Drukken en afwerken</t>
  </si>
  <si>
    <t>Drukvoorbereiding</t>
  </si>
  <si>
    <t>Duurzaam wonen</t>
  </si>
  <si>
    <t>Economie-wetenschappen</t>
  </si>
  <si>
    <t>Economie-wiskunde</t>
  </si>
  <si>
    <t>Elektriciteit-elektronica</t>
  </si>
  <si>
    <t>Elektrische installatietechnieken</t>
  </si>
  <si>
    <t>Elektromechanica</t>
  </si>
  <si>
    <t>Esthetische lichaamsverzorging</t>
  </si>
  <si>
    <t>Etalage en standendecoratie</t>
  </si>
  <si>
    <t>Farmaceutisch-technisch assistent</t>
  </si>
  <si>
    <t>Fotografie</t>
  </si>
  <si>
    <t>Gemeenschapsrestauratie</t>
  </si>
  <si>
    <t>Gespecialiseerd recreatiemedewerker</t>
  </si>
  <si>
    <t>Gespecialiseerde dierenverzorging</t>
  </si>
  <si>
    <t>Goud en juwelen</t>
  </si>
  <si>
    <t>Grafische opmaaksystemen</t>
  </si>
  <si>
    <t>Grime</t>
  </si>
  <si>
    <t>Groendecoratie</t>
  </si>
  <si>
    <t>Grootkeuken</t>
  </si>
  <si>
    <t>Hotel</t>
  </si>
  <si>
    <t>Houttechnieken</t>
  </si>
  <si>
    <t>Industriële ICT</t>
  </si>
  <si>
    <t>Industriële koeltechnieken</t>
  </si>
  <si>
    <t>Industriële onderhoudstechnieken</t>
  </si>
  <si>
    <t>Industriële vormgeving</t>
  </si>
  <si>
    <t>Industriële wetenschappen</t>
  </si>
  <si>
    <t>Interieurinrichting</t>
  </si>
  <si>
    <t>Internaatswerking</t>
  </si>
  <si>
    <t>Juwelencreatie</t>
  </si>
  <si>
    <t>Koelinstallaties</t>
  </si>
  <si>
    <t>Koeltechnische installaties</t>
  </si>
  <si>
    <t>Land- en tuinbouwmechanisatie</t>
  </si>
  <si>
    <t>Latijn-wiskunde</t>
  </si>
  <si>
    <t>Leefgroepenwerking</t>
  </si>
  <si>
    <t>Matrijzenbouw</t>
  </si>
  <si>
    <t>Mechanica constructie- en planningstech.</t>
  </si>
  <si>
    <t>Mechanisch onderhoud</t>
  </si>
  <si>
    <t>Mechanische vormgevingstechnieken</t>
  </si>
  <si>
    <t>Medico-sociale administratie</t>
  </si>
  <si>
    <t>Meerkleurendruk-drukwerkveredeling</t>
  </si>
  <si>
    <t>Moderne talen-wetenschappen</t>
  </si>
  <si>
    <t>Mode-verkoop</t>
  </si>
  <si>
    <t>Multimedia</t>
  </si>
  <si>
    <t>Muziek</t>
  </si>
  <si>
    <t>Muziekinstrumentenbouw</t>
  </si>
  <si>
    <t>Naamloos leerjaar</t>
  </si>
  <si>
    <t>Natuur- en groentechnische wetenschappen</t>
  </si>
  <si>
    <t>Pijpfitten-lassen-monteren</t>
  </si>
  <si>
    <t>Podiumtechnieken</t>
  </si>
  <si>
    <t>Printmedia</t>
  </si>
  <si>
    <t>Renovatie bouw</t>
  </si>
  <si>
    <t>Restaurantbedrijf en drankenkennis</t>
  </si>
  <si>
    <t>Restauratie muziekinstrumenten</t>
  </si>
  <si>
    <t>Restauratie van meubelen</t>
  </si>
  <si>
    <t>Rijn- en binnenvaart</t>
  </si>
  <si>
    <t>Rudolf Steinerpedagogie</t>
  </si>
  <si>
    <t>Ruwbouw</t>
  </si>
  <si>
    <t>Slagerij en verkoopsklare gerechten</t>
  </si>
  <si>
    <t>Slagerij-fijnkosttraiteur</t>
  </si>
  <si>
    <t>Sportclub- en fitnessbegeleider</t>
  </si>
  <si>
    <t>Sportwetenschappen</t>
  </si>
  <si>
    <t>Stijl- en designmeubelen</t>
  </si>
  <si>
    <t>Stuur- en beveiligingstechnieken</t>
  </si>
  <si>
    <t>Tandartsassistentie</t>
  </si>
  <si>
    <t>Tandtechnieken</t>
  </si>
  <si>
    <t>Techniek-wetenschappen</t>
  </si>
  <si>
    <t>Tekst- en beeldintegratietechnieken</t>
  </si>
  <si>
    <t>Toegepaste beeldende kunst</t>
  </si>
  <si>
    <t>Toerisme en organisatie</t>
  </si>
  <si>
    <t>Toerisme en recreatie</t>
  </si>
  <si>
    <t>Uurwerkherstelling</t>
  </si>
  <si>
    <t>Uurwerkmaken</t>
  </si>
  <si>
    <t>Veehouderij en landbouwteelten</t>
  </si>
  <si>
    <t>Vliegtuigtechnieken</t>
  </si>
  <si>
    <t>Vrachtwagenchauffeur</t>
  </si>
  <si>
    <t>Wereldgastronomie</t>
  </si>
  <si>
    <t>Woordkunst-drama</t>
  </si>
  <si>
    <t>Agro- en groenbeheer</t>
  </si>
  <si>
    <t>Animatie in de ouderenzorg</t>
  </si>
  <si>
    <t>Banketaannemer-traiteur</t>
  </si>
  <si>
    <t>Bedrijfsgrafiek</t>
  </si>
  <si>
    <t>Bijzondere vorming woordkunst-drama</t>
  </si>
  <si>
    <t>Biotechnische wetenschappen</t>
  </si>
  <si>
    <t>Bouw constructie- en planningstechnieken</t>
  </si>
  <si>
    <t>Chemische procestechnieken duaal</t>
  </si>
  <si>
    <t>Commercieel webverkeer</t>
  </si>
  <si>
    <t>Computergest. mech. produktietechnieken</t>
  </si>
  <si>
    <t>Creatie en mode</t>
  </si>
  <si>
    <t>Grafische communicatie</t>
  </si>
  <si>
    <t>Grafische vormgeving</t>
  </si>
  <si>
    <t>Haarverzorging duaal</t>
  </si>
  <si>
    <t>Hotelonthaal</t>
  </si>
  <si>
    <t>KMO-administratie</t>
  </si>
  <si>
    <t>Koel- en warmtechnieken</t>
  </si>
  <si>
    <t>Landbouw</t>
  </si>
  <si>
    <t>Latijn-moderne talen</t>
  </si>
  <si>
    <t>Latijn-wetenschappen</t>
  </si>
  <si>
    <t>Manegehouder-rijmeester</t>
  </si>
  <si>
    <t>Maritieme technieken Dek</t>
  </si>
  <si>
    <t>Maritieme technieken Motoren</t>
  </si>
  <si>
    <t>Mecanicien onderhoud&amp; herstel motorfiets</t>
  </si>
  <si>
    <t>Optiektechnieken</t>
  </si>
  <si>
    <t>Planttechnische wetenschappen</t>
  </si>
  <si>
    <t>Toegepaste autotechnieken</t>
  </si>
  <si>
    <t>Tweewielers &amp; lichte verbrandingsmotoren</t>
  </si>
  <si>
    <t>Zorgkundige duaal</t>
  </si>
  <si>
    <t>* Enkel studierichtingen met minstens 5 meerderjarige leerlingen zijn in rekening genomen</t>
  </si>
  <si>
    <t>Aantal meerderjarige leerlingen in het vijfde, zesde en zevende leerjaar SO voor schooljaren '15-'16, '16-'17 en '17-'18  - opsplitsing per leerjaar</t>
  </si>
  <si>
    <t>2017-2018</t>
  </si>
  <si>
    <t xml:space="preserve"> </t>
  </si>
  <si>
    <t>Aantal meerderjarige leerlingen met minstens 30 B-codes in het vijfde, zesde en zevende leerjaar SO voor schooljaren '15-'16, '16-'17 en '17-'18  - opsplitsing per leerjaar</t>
  </si>
  <si>
    <t>Bron: AGOD-databanken, geraadpleegd op 19/02/2018 en 12/02/2019.</t>
  </si>
  <si>
    <t>Aantal meerderjarige leerlingen in het vijfde, zesde en zevende leerjaar SO voor schooljaren '15-'16, '16-'17 en '17-'18 - opsplitsing per onderwijsvorm</t>
  </si>
  <si>
    <t>Aantal meerderjarige leerlingen met minstens 30 B-codes in het vijfde, zesde en zevende leerjaar SO voor schooljaren '15-'16, '16-'17 en '17-'18 - opsplitsing per onderwijsvorm</t>
  </si>
  <si>
    <t>Aantal meerderjarige leerlingen in het vijfde, zesde en zevende leerjaar SO voor schooljaren '15-'16, '16-'17 en '17-'18 - opsplitsing per provincie en geslacht</t>
  </si>
  <si>
    <t>Aantal meerderjarige leerlingen met minstens 30 B-codes in het vijfde, zesde, en zevende leerjaar SO voor schooljaren '15-'16, '16-'17 en '17-'18 - opsplitsing per provincie en geslacht</t>
  </si>
  <si>
    <t>Aantal meerderjarige leerlingen met minstens 30 B-codes in het vijfde, zesde en zevende leerjaar SO voor schooljaar '17-'18 - opsplitsing per studierichting</t>
  </si>
  <si>
    <t>Bron: AGOD-databanken, geraadpleegd op 12/02/2019.</t>
  </si>
  <si>
    <t>Architecturale vorming</t>
  </si>
  <si>
    <t>Begeleider in de kinderopvang</t>
  </si>
  <si>
    <t>Bijzonder transport</t>
  </si>
  <si>
    <t>Bordenbouwer</t>
  </si>
  <si>
    <t>Elektrische installaties duaal</t>
  </si>
  <si>
    <t>Geautom. diamantbewerking &amp; kwal.analyse</t>
  </si>
  <si>
    <t>Hoeklasser</t>
  </si>
  <si>
    <t>Hotelbeheer</t>
  </si>
  <si>
    <t>Houtbewerking-snijwerk</t>
  </si>
  <si>
    <t>Immobiliënbeheer</t>
  </si>
  <si>
    <t>Industriële computertechnieken</t>
  </si>
  <si>
    <t>Industriële kunst</t>
  </si>
  <si>
    <t>Installateur domotica</t>
  </si>
  <si>
    <t>Interactieve multimediatechnieken</t>
  </si>
  <si>
    <t>Interieurbouwer</t>
  </si>
  <si>
    <t>Koetswerkherst. sp. cartuning-lettering</t>
  </si>
  <si>
    <t>Koetswerkhersteller</t>
  </si>
  <si>
    <t>Kunststofvormgevingstechnieken</t>
  </si>
  <si>
    <t>Log. assistent ziekenhuizen en zorginst.</t>
  </si>
  <si>
    <t>Mecanicien personen- &amp; lichte bedrijfsw.</t>
  </si>
  <si>
    <t>Metselaar</t>
  </si>
  <si>
    <t>MIG/MAG-lasser</t>
  </si>
  <si>
    <t>Ruwbouwafwerking</t>
  </si>
  <si>
    <t>Techn. personen- en lichte bedrijfsw.LPG</t>
  </si>
  <si>
    <t>Technicus personen- en lichte bedrijfsw.</t>
  </si>
  <si>
    <t>TIG-lasser</t>
  </si>
  <si>
    <t>Tuinbouwproductie</t>
  </si>
  <si>
    <t>Verkoop en distributie</t>
  </si>
  <si>
    <t>Verzorgende</t>
  </si>
  <si>
    <t>Vliegtuigtechnicus</t>
  </si>
  <si>
    <t>Werkplaatsschrijnwerker</t>
  </si>
  <si>
    <t>Zeefdruk</t>
  </si>
  <si>
    <t>Bron: AGODI-databanken, geraadpleegd op 12/02/2019.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</si>
</sst>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Segoe UI"/>
      <family val="2"/>
    </font>
    <font>
      <sz val="10"/>
      <color indexed="8"/>
      <name val="Arial"/>
      <family val="2"/>
    </font>
    <font>
      <b/>
      <sz val="10"/>
      <color rgb="FFFFFFFF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FFFF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6E3BC"/>
        <bgColor indexed="64"/>
      </patternFill>
    </fill>
  </fills>
  <borders count="54">
    <border>
      <left/>
      <right/>
      <top/>
      <bottom/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/>
      <bottom/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/>
      <right/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/>
      <right style="thin">
        <color theme="9" tint="0.39997558519241921"/>
      </right>
      <top/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/>
      <right style="medium">
        <color theme="9" tint="0.39997558519241921"/>
      </right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/>
      <right style="thin">
        <color theme="9" tint="0.39997558519241921"/>
      </right>
      <top/>
      <bottom style="medium">
        <color theme="9" tint="0.39997558519241921"/>
      </bottom>
      <diagonal/>
    </border>
    <border>
      <left/>
      <right/>
      <top/>
      <bottom style="medium">
        <color theme="9" tint="0.39997558519241921"/>
      </bottom>
      <diagonal/>
    </border>
    <border>
      <left/>
      <right style="medium">
        <color theme="9" tint="0.39997558519241921"/>
      </right>
      <top/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rgb="FF9BBB59"/>
      </top>
      <bottom/>
      <diagonal/>
    </border>
    <border>
      <left/>
      <right style="medium">
        <color theme="9" tint="0.39997558519241921"/>
      </right>
      <top style="medium">
        <color rgb="FF9BBB59"/>
      </top>
      <bottom/>
      <diagonal/>
    </border>
    <border>
      <left style="medium">
        <color rgb="FF9BBB59"/>
      </left>
      <right/>
      <top style="medium">
        <color theme="9" tint="0.39997558519241921"/>
      </top>
      <bottom/>
      <diagonal/>
    </border>
    <border>
      <left style="medium">
        <color theme="9" tint="0.39997558519241921"/>
      </left>
      <right style="medium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 style="medium">
        <color theme="9" tint="0.39997558519241921"/>
      </top>
      <bottom/>
      <diagonal/>
    </border>
    <border>
      <left/>
      <right style="thin">
        <color theme="9" tint="0.39997558519241921"/>
      </right>
      <top style="medium">
        <color theme="9" tint="0.39997558519241921"/>
      </top>
      <bottom/>
      <diagonal/>
    </border>
    <border>
      <left style="medium">
        <color theme="9" tint="0.39997558519241921"/>
      </left>
      <right style="thin">
        <color indexed="22"/>
      </right>
      <top style="thin">
        <color indexed="22"/>
      </top>
      <bottom style="medium">
        <color theme="9" tint="0.39997558519241921"/>
      </bottom>
      <diagonal/>
    </border>
    <border>
      <left style="thin">
        <color theme="9" tint="0.39997558519241921"/>
      </left>
      <right/>
      <top/>
      <bottom style="medium">
        <color theme="9" tint="0.39997558519241921"/>
      </bottom>
      <diagonal/>
    </border>
    <border>
      <left/>
      <right style="thin">
        <color indexed="22"/>
      </right>
      <top/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/>
      <bottom/>
      <diagonal/>
    </border>
    <border>
      <left style="medium">
        <color rgb="FF92D05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92D050"/>
      </left>
      <right style="thin">
        <color indexed="22"/>
      </right>
      <top style="thin">
        <color indexed="22"/>
      </top>
      <bottom/>
      <diagonal/>
    </border>
    <border>
      <left style="medium">
        <color rgb="FF92D050"/>
      </left>
      <right style="thin">
        <color indexed="22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CFE4C2"/>
      </left>
      <right/>
      <top style="medium">
        <color rgb="FFCFE4C2"/>
      </top>
      <bottom style="medium">
        <color rgb="FFCFE4C2"/>
      </bottom>
      <diagonal/>
    </border>
    <border>
      <left/>
      <right/>
      <top style="medium">
        <color rgb="FFCFE4C2"/>
      </top>
      <bottom style="medium">
        <color rgb="FFCFE4C2"/>
      </bottom>
      <diagonal/>
    </border>
    <border>
      <left style="medium">
        <color rgb="FF92D050"/>
      </left>
      <right style="thin">
        <color indexed="22"/>
      </right>
      <top/>
      <bottom style="medium">
        <color rgb="FF92D050"/>
      </bottom>
      <diagonal/>
    </border>
    <border>
      <left style="medium">
        <color rgb="FFCFE4C2"/>
      </left>
      <right/>
      <top style="medium">
        <color rgb="FFCFE4C2"/>
      </top>
      <bottom/>
      <diagonal/>
    </border>
    <border>
      <left/>
      <right/>
      <top style="medium">
        <color rgb="FFCFE4C2"/>
      </top>
      <bottom/>
      <diagonal/>
    </border>
    <border>
      <left/>
      <right style="medium">
        <color rgb="FFCFE4C2"/>
      </right>
      <top style="medium">
        <color rgb="FFCFE4C2"/>
      </top>
      <bottom/>
      <diagonal/>
    </border>
    <border>
      <left style="medium">
        <color rgb="FFCFE4C2"/>
      </left>
      <right/>
      <top/>
      <bottom/>
      <diagonal/>
    </border>
    <border>
      <left/>
      <right style="medium">
        <color rgb="FFCFE4C2"/>
      </right>
      <top/>
      <bottom/>
      <diagonal/>
    </border>
    <border>
      <left style="medium">
        <color rgb="FFCFE4C2"/>
      </left>
      <right/>
      <top/>
      <bottom style="medium">
        <color rgb="FFCFE4C2"/>
      </bottom>
      <diagonal/>
    </border>
    <border>
      <left/>
      <right/>
      <top/>
      <bottom style="medium">
        <color rgb="FFCFE4C2"/>
      </bottom>
      <diagonal/>
    </border>
    <border>
      <left/>
      <right style="medium">
        <color rgb="FFCFE4C2"/>
      </right>
      <top/>
      <bottom style="medium">
        <color rgb="FFCFE4C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/>
    <xf numFmtId="0" fontId="9" fillId="0" borderId="0" xfId="2" applyFont="1" applyFill="1" applyBorder="1" applyAlignment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4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12" fillId="0" borderId="0" xfId="2" applyFont="1" applyFill="1" applyBorder="1" applyAlignment="1"/>
    <xf numFmtId="0" fontId="13" fillId="0" borderId="0" xfId="0" applyFont="1"/>
    <xf numFmtId="3" fontId="0" fillId="0" borderId="0" xfId="0" applyNumberFormat="1"/>
    <xf numFmtId="3" fontId="8" fillId="0" borderId="0" xfId="0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3" fillId="2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1" fontId="4" fillId="0" borderId="17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0" fontId="14" fillId="0" borderId="26" xfId="4" applyFont="1" applyFill="1" applyBorder="1" applyAlignment="1">
      <alignment wrapText="1"/>
    </xf>
    <xf numFmtId="164" fontId="8" fillId="0" borderId="17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14" fillId="0" borderId="28" xfId="4" applyFont="1" applyFill="1" applyBorder="1" applyAlignment="1">
      <alignment wrapText="1"/>
    </xf>
    <xf numFmtId="0" fontId="4" fillId="3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10" fontId="4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10" fontId="4" fillId="0" borderId="18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4" fillId="0" borderId="15" xfId="4" applyFont="1" applyFill="1" applyBorder="1" applyAlignment="1">
      <alignment wrapText="1"/>
    </xf>
    <xf numFmtId="0" fontId="14" fillId="0" borderId="17" xfId="4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center" vertical="center"/>
    </xf>
    <xf numFmtId="10" fontId="4" fillId="0" borderId="14" xfId="0" applyNumberFormat="1" applyFont="1" applyFill="1" applyBorder="1" applyAlignment="1">
      <alignment horizontal="center" vertical="center"/>
    </xf>
    <xf numFmtId="10" fontId="4" fillId="0" borderId="17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justify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justify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justify" vertical="center" wrapText="1"/>
    </xf>
    <xf numFmtId="10" fontId="8" fillId="0" borderId="33" xfId="0" applyNumberFormat="1" applyFont="1" applyBorder="1" applyAlignment="1">
      <alignment horizontal="center" vertical="center" wrapText="1"/>
    </xf>
    <xf numFmtId="0" fontId="0" fillId="0" borderId="32" xfId="0" applyFill="1" applyBorder="1"/>
    <xf numFmtId="0" fontId="0" fillId="0" borderId="32" xfId="0" applyBorder="1"/>
    <xf numFmtId="10" fontId="8" fillId="3" borderId="33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0" fontId="0" fillId="0" borderId="35" xfId="0" applyBorder="1"/>
    <xf numFmtId="1" fontId="4" fillId="0" borderId="35" xfId="0" applyNumberFormat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10" fontId="5" fillId="0" borderId="36" xfId="0" applyNumberFormat="1" applyFont="1" applyBorder="1" applyAlignment="1">
      <alignment horizontal="center"/>
    </xf>
    <xf numFmtId="3" fontId="8" fillId="3" borderId="0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0" fontId="7" fillId="2" borderId="31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0" fontId="7" fillId="2" borderId="30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10" fillId="0" borderId="38" xfId="3" applyFont="1" applyFill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10" fillId="0" borderId="39" xfId="3" applyFont="1" applyFill="1" applyBorder="1" applyAlignment="1">
      <alignment horizontal="center" vertical="center" wrapText="1"/>
    </xf>
    <xf numFmtId="0" fontId="15" fillId="0" borderId="40" xfId="3" applyFont="1" applyFill="1" applyBorder="1" applyAlignment="1">
      <alignment horizontal="center" vertical="center" wrapText="1"/>
    </xf>
    <xf numFmtId="3" fontId="8" fillId="0" borderId="41" xfId="0" applyNumberFormat="1" applyFont="1" applyFill="1" applyBorder="1" applyAlignment="1">
      <alignment horizontal="center" vertical="center" wrapText="1"/>
    </xf>
    <xf numFmtId="164" fontId="16" fillId="0" borderId="41" xfId="0" applyNumberFormat="1" applyFont="1" applyFill="1" applyBorder="1" applyAlignment="1">
      <alignment horizontal="center" vertical="center" wrapText="1"/>
    </xf>
    <xf numFmtId="164" fontId="16" fillId="0" borderId="4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0" borderId="43" xfId="4" applyFont="1" applyFill="1" applyBorder="1" applyAlignment="1">
      <alignment wrapText="1"/>
    </xf>
    <xf numFmtId="164" fontId="8" fillId="0" borderId="44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Fill="1" applyBorder="1" applyAlignment="1">
      <alignment horizontal="center" vertical="center"/>
    </xf>
    <xf numFmtId="10" fontId="4" fillId="0" borderId="44" xfId="0" applyNumberFormat="1" applyFont="1" applyFill="1" applyBorder="1" applyAlignment="1">
      <alignment horizontal="center" vertical="center"/>
    </xf>
    <xf numFmtId="0" fontId="15" fillId="0" borderId="45" xfId="3" applyFont="1" applyFill="1" applyBorder="1" applyAlignment="1">
      <alignment horizontal="center" vertical="center" wrapText="1"/>
    </xf>
    <xf numFmtId="3" fontId="8" fillId="0" borderId="35" xfId="0" applyNumberFormat="1" applyFont="1" applyFill="1" applyBorder="1" applyAlignment="1">
      <alignment horizontal="center" vertical="center" wrapText="1"/>
    </xf>
    <xf numFmtId="164" fontId="16" fillId="0" borderId="35" xfId="0" applyNumberFormat="1" applyFont="1" applyFill="1" applyBorder="1" applyAlignment="1">
      <alignment horizontal="center" vertical="center" wrapText="1"/>
    </xf>
    <xf numFmtId="164" fontId="16" fillId="0" borderId="36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0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17" fillId="0" borderId="0" xfId="2" applyFont="1" applyFill="1" applyBorder="1" applyAlignment="1"/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5">
    <cellStyle name="Standaard" xfId="0" builtinId="0"/>
    <cellStyle name="Standaard_Blad15" xfId="3" xr:uid="{00000000-0005-0000-0000-000001000000}"/>
    <cellStyle name="Standaard_Blad2" xfId="1" xr:uid="{00000000-0005-0000-0000-000002000000}"/>
    <cellStyle name="Standaard_Blad5" xfId="2" xr:uid="{00000000-0005-0000-0000-000003000000}"/>
    <cellStyle name="Standaard_meerderj_provincie&amp;geslacht" xfId="4" xr:uid="{00000000-0005-0000-0000-000004000000}"/>
  </cellStyles>
  <dxfs count="0"/>
  <tableStyles count="0" defaultTableStyle="TableStyleMedium2" defaultPivotStyle="PivotStyleLight16"/>
  <colors>
    <mruColors>
      <color rgb="FFCF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workbookViewId="0">
      <selection activeCell="K5" sqref="K5"/>
    </sheetView>
  </sheetViews>
  <sheetFormatPr defaultRowHeight="15" x14ac:dyDescent="0.25"/>
  <cols>
    <col min="1" max="1" width="14" customWidth="1"/>
    <col min="4" max="4" width="8.42578125" bestFit="1" customWidth="1"/>
  </cols>
  <sheetData>
    <row r="1" spans="1:7" x14ac:dyDescent="0.25">
      <c r="A1" s="149" t="s">
        <v>237</v>
      </c>
    </row>
    <row r="2" spans="1:7" x14ac:dyDescent="0.25">
      <c r="A2" s="24" t="s">
        <v>280</v>
      </c>
    </row>
    <row r="3" spans="1:7" ht="15.75" thickBot="1" x14ac:dyDescent="0.3"/>
    <row r="4" spans="1:7" x14ac:dyDescent="0.25">
      <c r="A4" s="2"/>
      <c r="B4" s="3" t="s">
        <v>96</v>
      </c>
      <c r="C4" s="3" t="s">
        <v>77</v>
      </c>
      <c r="D4" s="4" t="s">
        <v>78</v>
      </c>
      <c r="E4" s="4" t="s">
        <v>238</v>
      </c>
    </row>
    <row r="5" spans="1:7" ht="25.5" x14ac:dyDescent="0.25">
      <c r="A5" s="17" t="s">
        <v>79</v>
      </c>
      <c r="B5" s="10" t="s">
        <v>93</v>
      </c>
      <c r="C5" s="8">
        <v>6359</v>
      </c>
      <c r="D5" s="6">
        <v>5735</v>
      </c>
      <c r="E5" s="6">
        <v>5498</v>
      </c>
      <c r="F5" t="s">
        <v>239</v>
      </c>
    </row>
    <row r="6" spans="1:7" ht="25.5" x14ac:dyDescent="0.25">
      <c r="A6" s="17"/>
      <c r="B6" s="10" t="s">
        <v>94</v>
      </c>
      <c r="C6" s="8">
        <v>21475</v>
      </c>
      <c r="D6" s="6">
        <v>20768</v>
      </c>
      <c r="E6" s="6">
        <v>19674</v>
      </c>
    </row>
    <row r="7" spans="1:7" ht="25.5" x14ac:dyDescent="0.25">
      <c r="A7" s="17"/>
      <c r="B7" s="10" t="s">
        <v>95</v>
      </c>
      <c r="C7" s="8">
        <v>16070</v>
      </c>
      <c r="D7" s="6">
        <v>15757</v>
      </c>
      <c r="E7" s="6">
        <v>15023</v>
      </c>
      <c r="G7" s="26"/>
    </row>
    <row r="8" spans="1:7" x14ac:dyDescent="0.25">
      <c r="A8" s="17"/>
      <c r="B8" s="10" t="s">
        <v>76</v>
      </c>
      <c r="C8" s="8">
        <v>247</v>
      </c>
      <c r="D8" s="6">
        <v>262</v>
      </c>
      <c r="E8" s="6">
        <v>234</v>
      </c>
    </row>
    <row r="9" spans="1:7" ht="19.899999999999999" customHeight="1" x14ac:dyDescent="0.25">
      <c r="A9" s="30" t="s">
        <v>81</v>
      </c>
      <c r="B9" s="10"/>
      <c r="C9" s="8">
        <v>4484</v>
      </c>
      <c r="D9" s="6">
        <v>4530</v>
      </c>
      <c r="E9" s="6">
        <v>4403</v>
      </c>
      <c r="F9" s="26"/>
    </row>
    <row r="10" spans="1:7" ht="19.899999999999999" customHeight="1" x14ac:dyDescent="0.25">
      <c r="A10" s="30" t="s">
        <v>99</v>
      </c>
      <c r="B10" s="10"/>
      <c r="C10" s="8">
        <v>5328</v>
      </c>
      <c r="D10" s="6">
        <v>5330</v>
      </c>
      <c r="E10" s="6">
        <v>5488</v>
      </c>
    </row>
    <row r="11" spans="1:7" ht="19.899999999999999" customHeight="1" thickBot="1" x14ac:dyDescent="0.3">
      <c r="A11" s="18" t="s">
        <v>82</v>
      </c>
      <c r="B11" s="19"/>
      <c r="C11" s="22">
        <f>SUM(C5:C10)</f>
        <v>53963</v>
      </c>
      <c r="D11" s="23">
        <f>SUM(D5:D10)</f>
        <v>52382</v>
      </c>
      <c r="E11" s="23">
        <f>SUM(E5:E10)</f>
        <v>50320</v>
      </c>
    </row>
    <row r="13" spans="1:7" x14ac:dyDescent="0.25">
      <c r="A13" t="s">
        <v>83</v>
      </c>
    </row>
    <row r="17" spans="1:8" x14ac:dyDescent="0.25">
      <c r="A17" s="12" t="s">
        <v>240</v>
      </c>
    </row>
    <row r="18" spans="1:8" x14ac:dyDescent="0.25">
      <c r="A18" s="24" t="s">
        <v>241</v>
      </c>
    </row>
    <row r="19" spans="1:8" ht="15.75" thickBot="1" x14ac:dyDescent="0.3"/>
    <row r="20" spans="1:8" ht="15.75" thickBot="1" x14ac:dyDescent="0.3">
      <c r="A20" s="73" t="s">
        <v>88</v>
      </c>
      <c r="B20" s="38" t="s">
        <v>96</v>
      </c>
      <c r="C20" s="38" t="s">
        <v>77</v>
      </c>
      <c r="D20" s="38"/>
      <c r="E20" s="38" t="s">
        <v>78</v>
      </c>
      <c r="F20" s="41"/>
      <c r="G20" s="124" t="s">
        <v>238</v>
      </c>
      <c r="H20" s="125"/>
    </row>
    <row r="21" spans="1:8" x14ac:dyDescent="0.25">
      <c r="A21" s="39"/>
      <c r="B21" s="38"/>
      <c r="C21" s="38" t="s">
        <v>84</v>
      </c>
      <c r="D21" s="38" t="s">
        <v>87</v>
      </c>
      <c r="E21" s="38" t="s">
        <v>84</v>
      </c>
      <c r="F21" s="41" t="s">
        <v>87</v>
      </c>
      <c r="G21" s="124" t="s">
        <v>84</v>
      </c>
      <c r="H21" s="125" t="s">
        <v>87</v>
      </c>
    </row>
    <row r="22" spans="1:8" ht="25.5" x14ac:dyDescent="0.25">
      <c r="A22" s="30" t="s">
        <v>79</v>
      </c>
      <c r="B22" s="10" t="s">
        <v>93</v>
      </c>
      <c r="C22" s="8">
        <v>916</v>
      </c>
      <c r="D22" s="72">
        <f t="shared" ref="D22:D28" si="0">C22/C5</f>
        <v>0.14404780625884572</v>
      </c>
      <c r="E22" s="8">
        <v>862</v>
      </c>
      <c r="F22" s="75">
        <f t="shared" ref="F22:F28" si="1">E22/D5</f>
        <v>0.15030514385353094</v>
      </c>
      <c r="G22" s="8">
        <v>929</v>
      </c>
      <c r="H22" s="75">
        <f t="shared" ref="H22:H28" si="2">G22/E5</f>
        <v>0.16897053473990542</v>
      </c>
    </row>
    <row r="23" spans="1:8" ht="25.5" x14ac:dyDescent="0.25">
      <c r="A23" s="74"/>
      <c r="B23" s="10" t="s">
        <v>94</v>
      </c>
      <c r="C23" s="8">
        <v>1189</v>
      </c>
      <c r="D23" s="72">
        <f t="shared" si="0"/>
        <v>5.5366705471478463E-2</v>
      </c>
      <c r="E23" s="8">
        <v>1236</v>
      </c>
      <c r="F23" s="75">
        <f t="shared" si="1"/>
        <v>5.9514637904468412E-2</v>
      </c>
      <c r="G23" s="8">
        <v>1268</v>
      </c>
      <c r="H23" s="75">
        <f t="shared" si="2"/>
        <v>6.4450543864999488E-2</v>
      </c>
    </row>
    <row r="24" spans="1:8" ht="25.5" x14ac:dyDescent="0.25">
      <c r="A24" s="74"/>
      <c r="B24" s="10" t="s">
        <v>95</v>
      </c>
      <c r="C24" s="8">
        <v>811</v>
      </c>
      <c r="D24" s="72">
        <f t="shared" si="0"/>
        <v>5.0466708151835717E-2</v>
      </c>
      <c r="E24" s="8">
        <v>874</v>
      </c>
      <c r="F24" s="75">
        <f t="shared" si="1"/>
        <v>5.5467411309259376E-2</v>
      </c>
      <c r="G24" s="8">
        <v>973</v>
      </c>
      <c r="H24" s="75">
        <f t="shared" si="2"/>
        <v>6.4767356719696467E-2</v>
      </c>
    </row>
    <row r="25" spans="1:8" ht="19.899999999999999" customHeight="1" x14ac:dyDescent="0.25">
      <c r="A25" s="74"/>
      <c r="B25" s="10" t="s">
        <v>76</v>
      </c>
      <c r="C25" s="8">
        <v>36</v>
      </c>
      <c r="D25" s="72">
        <f t="shared" si="0"/>
        <v>0.145748987854251</v>
      </c>
      <c r="E25" s="8">
        <v>62</v>
      </c>
      <c r="F25" s="75">
        <f t="shared" si="1"/>
        <v>0.23664122137404581</v>
      </c>
      <c r="G25" s="8">
        <v>64</v>
      </c>
      <c r="H25" s="75">
        <f t="shared" si="2"/>
        <v>0.27350427350427353</v>
      </c>
    </row>
    <row r="26" spans="1:8" ht="19.899999999999999" customHeight="1" x14ac:dyDescent="0.25">
      <c r="A26" s="30" t="s">
        <v>81</v>
      </c>
      <c r="B26" s="10"/>
      <c r="C26" s="8">
        <v>1914</v>
      </c>
      <c r="D26" s="72">
        <f t="shared" si="0"/>
        <v>0.42685102586975915</v>
      </c>
      <c r="E26" s="8">
        <v>1954</v>
      </c>
      <c r="F26" s="75">
        <f t="shared" si="1"/>
        <v>0.43134657836644591</v>
      </c>
      <c r="G26" s="8">
        <v>1961</v>
      </c>
      <c r="H26" s="75">
        <f t="shared" si="2"/>
        <v>0.44537815126050423</v>
      </c>
    </row>
    <row r="27" spans="1:8" ht="19.899999999999999" customHeight="1" x14ac:dyDescent="0.25">
      <c r="A27" s="30" t="s">
        <v>99</v>
      </c>
      <c r="B27" s="10"/>
      <c r="C27" s="8">
        <v>384</v>
      </c>
      <c r="D27" s="72">
        <f t="shared" si="0"/>
        <v>7.2072072072072071E-2</v>
      </c>
      <c r="E27" s="8">
        <v>389</v>
      </c>
      <c r="F27" s="75">
        <f t="shared" si="1"/>
        <v>7.2983114446529079E-2</v>
      </c>
      <c r="G27" s="8">
        <v>451</v>
      </c>
      <c r="H27" s="75">
        <f t="shared" si="2"/>
        <v>8.2179300291545188E-2</v>
      </c>
    </row>
    <row r="28" spans="1:8" ht="19.899999999999999" customHeight="1" thickBot="1" x14ac:dyDescent="0.3">
      <c r="A28" s="76" t="s">
        <v>82</v>
      </c>
      <c r="B28" s="77"/>
      <c r="C28" s="36">
        <f>SUM(C22:C27)</f>
        <v>5250</v>
      </c>
      <c r="D28" s="78">
        <f t="shared" si="0"/>
        <v>9.7288883123621744E-2</v>
      </c>
      <c r="E28" s="36">
        <f>SUM(E22:E27)</f>
        <v>5377</v>
      </c>
      <c r="F28" s="79">
        <f t="shared" si="1"/>
        <v>0.10264976518651445</v>
      </c>
      <c r="G28" s="36">
        <f>SUM(G22:G27)</f>
        <v>5646</v>
      </c>
      <c r="H28" s="79">
        <f t="shared" si="2"/>
        <v>0.11220190779014308</v>
      </c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workbookViewId="0"/>
  </sheetViews>
  <sheetFormatPr defaultRowHeight="15" x14ac:dyDescent="0.25"/>
  <cols>
    <col min="1" max="1" width="8.85546875" customWidth="1"/>
  </cols>
  <sheetData>
    <row r="1" spans="1:22" x14ac:dyDescent="0.25">
      <c r="A1" s="149" t="s">
        <v>242</v>
      </c>
      <c r="B1" s="9"/>
      <c r="C1" s="9"/>
      <c r="D1" s="9"/>
      <c r="E1" s="9"/>
      <c r="F1" s="9"/>
      <c r="G1" s="9"/>
    </row>
    <row r="2" spans="1:22" x14ac:dyDescent="0.25">
      <c r="A2" s="24" t="s">
        <v>280</v>
      </c>
      <c r="B2" s="9"/>
      <c r="C2" s="9"/>
      <c r="D2" s="9"/>
      <c r="E2" s="9"/>
      <c r="F2" s="9"/>
      <c r="G2" s="9"/>
    </row>
    <row r="3" spans="1:22" ht="15.75" thickBot="1" x14ac:dyDescent="0.3">
      <c r="A3" s="9"/>
      <c r="B3" s="9"/>
      <c r="C3" s="9"/>
      <c r="D3" s="9"/>
      <c r="E3" s="9"/>
      <c r="F3" s="9"/>
    </row>
    <row r="4" spans="1:22" ht="15.75" thickBot="1" x14ac:dyDescent="0.3">
      <c r="A4" s="44"/>
      <c r="B4" s="150" t="s">
        <v>77</v>
      </c>
      <c r="C4" s="151"/>
      <c r="D4" s="151"/>
      <c r="E4" s="151"/>
      <c r="F4" s="152"/>
      <c r="G4" s="153" t="s">
        <v>78</v>
      </c>
      <c r="H4" s="153"/>
      <c r="I4" s="153"/>
      <c r="J4" s="153"/>
      <c r="K4" s="154"/>
      <c r="L4" s="153" t="s">
        <v>238</v>
      </c>
      <c r="M4" s="153"/>
      <c r="N4" s="153"/>
      <c r="O4" s="153"/>
      <c r="P4" s="154"/>
    </row>
    <row r="5" spans="1:22" ht="25.5" x14ac:dyDescent="0.25">
      <c r="A5" s="40"/>
      <c r="B5" s="2" t="s">
        <v>97</v>
      </c>
      <c r="C5" s="3" t="s">
        <v>93</v>
      </c>
      <c r="D5" s="3" t="s">
        <v>94</v>
      </c>
      <c r="E5" s="4" t="s">
        <v>95</v>
      </c>
      <c r="F5" s="29" t="s">
        <v>80</v>
      </c>
      <c r="G5" s="47" t="s">
        <v>97</v>
      </c>
      <c r="H5" s="3" t="s">
        <v>93</v>
      </c>
      <c r="I5" s="3" t="s">
        <v>94</v>
      </c>
      <c r="J5" s="4" t="s">
        <v>95</v>
      </c>
      <c r="K5" s="29" t="s">
        <v>80</v>
      </c>
      <c r="L5" s="47" t="s">
        <v>97</v>
      </c>
      <c r="M5" s="126" t="s">
        <v>93</v>
      </c>
      <c r="N5" s="126" t="s">
        <v>94</v>
      </c>
      <c r="O5" s="4" t="s">
        <v>95</v>
      </c>
      <c r="P5" s="29" t="s">
        <v>80</v>
      </c>
    </row>
    <row r="6" spans="1:22" ht="25.5" x14ac:dyDescent="0.25">
      <c r="A6" s="30" t="s">
        <v>7</v>
      </c>
      <c r="B6" s="27" t="s">
        <v>10</v>
      </c>
      <c r="C6" s="20">
        <v>581</v>
      </c>
      <c r="D6" s="20">
        <v>3431</v>
      </c>
      <c r="E6" s="20">
        <v>103</v>
      </c>
      <c r="F6" s="31">
        <f>SUM(C6:E6)</f>
        <v>4115</v>
      </c>
      <c r="G6" s="27" t="s">
        <v>10</v>
      </c>
      <c r="H6" s="20">
        <v>561</v>
      </c>
      <c r="I6" s="20">
        <v>3382</v>
      </c>
      <c r="J6" s="20">
        <v>118</v>
      </c>
      <c r="K6" s="31">
        <f>SUM(H6:J6)</f>
        <v>4061</v>
      </c>
      <c r="L6" s="27" t="s">
        <v>10</v>
      </c>
      <c r="M6" s="20">
        <v>538</v>
      </c>
      <c r="N6" s="20">
        <v>3177</v>
      </c>
      <c r="O6" s="20">
        <v>117</v>
      </c>
      <c r="P6" s="31">
        <f>SUM(M6:O6)</f>
        <v>3832</v>
      </c>
    </row>
    <row r="7" spans="1:22" ht="19.899999999999999" customHeight="1" x14ac:dyDescent="0.25">
      <c r="A7" s="28"/>
      <c r="B7" s="27" t="s">
        <v>9</v>
      </c>
      <c r="C7" s="20">
        <v>2927</v>
      </c>
      <c r="D7" s="20">
        <v>9002</v>
      </c>
      <c r="E7" s="20">
        <v>12785</v>
      </c>
      <c r="F7" s="31">
        <f t="shared" ref="F7:F9" si="0">SUM(C7:E7)</f>
        <v>24714</v>
      </c>
      <c r="G7" s="27" t="s">
        <v>9</v>
      </c>
      <c r="H7" s="20">
        <v>2606</v>
      </c>
      <c r="I7" s="20">
        <v>8631</v>
      </c>
      <c r="J7" s="20">
        <v>12608</v>
      </c>
      <c r="K7" s="31">
        <f t="shared" ref="K7:K9" si="1">SUM(H7:J7)</f>
        <v>23845</v>
      </c>
      <c r="L7" s="27" t="s">
        <v>9</v>
      </c>
      <c r="M7" s="20">
        <v>2544</v>
      </c>
      <c r="N7" s="20">
        <v>8181</v>
      </c>
      <c r="O7" s="20">
        <v>12114</v>
      </c>
      <c r="P7" s="31">
        <f t="shared" ref="P7:P9" si="2">SUM(M7:O7)</f>
        <v>22839</v>
      </c>
    </row>
    <row r="8" spans="1:22" ht="19.899999999999999" customHeight="1" x14ac:dyDescent="0.25">
      <c r="A8" s="28"/>
      <c r="B8" s="27" t="s">
        <v>12</v>
      </c>
      <c r="C8" s="20">
        <v>242</v>
      </c>
      <c r="D8" s="20">
        <v>635</v>
      </c>
      <c r="E8" s="20">
        <v>170</v>
      </c>
      <c r="F8" s="31">
        <f t="shared" si="0"/>
        <v>1047</v>
      </c>
      <c r="G8" s="27" t="s">
        <v>12</v>
      </c>
      <c r="H8" s="20">
        <v>195</v>
      </c>
      <c r="I8" s="20">
        <v>609</v>
      </c>
      <c r="J8" s="20">
        <v>181</v>
      </c>
      <c r="K8" s="31">
        <f t="shared" si="1"/>
        <v>985</v>
      </c>
      <c r="L8" s="27" t="s">
        <v>12</v>
      </c>
      <c r="M8" s="20">
        <v>233</v>
      </c>
      <c r="N8" s="20">
        <v>580</v>
      </c>
      <c r="O8" s="20">
        <v>194</v>
      </c>
      <c r="P8" s="31">
        <f t="shared" si="2"/>
        <v>1007</v>
      </c>
    </row>
    <row r="9" spans="1:22" ht="19.899999999999999" customHeight="1" x14ac:dyDescent="0.25">
      <c r="A9" s="28"/>
      <c r="B9" s="27" t="s">
        <v>11</v>
      </c>
      <c r="C9" s="20">
        <v>2609</v>
      </c>
      <c r="D9" s="20">
        <v>8407</v>
      </c>
      <c r="E9" s="20">
        <v>3012</v>
      </c>
      <c r="F9" s="31">
        <f t="shared" si="0"/>
        <v>14028</v>
      </c>
      <c r="G9" s="27" t="s">
        <v>11</v>
      </c>
      <c r="H9" s="20">
        <v>2373</v>
      </c>
      <c r="I9" s="20">
        <v>8146</v>
      </c>
      <c r="J9" s="20">
        <v>2850</v>
      </c>
      <c r="K9" s="31">
        <f t="shared" si="1"/>
        <v>13369</v>
      </c>
      <c r="L9" s="27" t="s">
        <v>11</v>
      </c>
      <c r="M9" s="20">
        <v>2183</v>
      </c>
      <c r="N9" s="20">
        <v>7736</v>
      </c>
      <c r="O9" s="20">
        <v>2598</v>
      </c>
      <c r="P9" s="31">
        <f t="shared" si="2"/>
        <v>12517</v>
      </c>
    </row>
    <row r="10" spans="1:22" ht="19.899999999999999" customHeight="1" x14ac:dyDescent="0.25">
      <c r="A10" s="30" t="s">
        <v>76</v>
      </c>
      <c r="B10" s="30"/>
      <c r="C10" s="30"/>
      <c r="D10" s="30"/>
      <c r="E10" s="30"/>
      <c r="F10" s="49">
        <v>247</v>
      </c>
      <c r="G10" s="48"/>
      <c r="H10" s="45"/>
      <c r="I10" s="45"/>
      <c r="J10" s="45"/>
      <c r="K10" s="46">
        <v>262</v>
      </c>
      <c r="L10" s="48"/>
      <c r="M10" s="45"/>
      <c r="N10" s="45"/>
      <c r="O10" s="45"/>
      <c r="P10" s="46">
        <v>234</v>
      </c>
    </row>
    <row r="11" spans="1:22" x14ac:dyDescent="0.25">
      <c r="A11" s="30" t="s">
        <v>81</v>
      </c>
      <c r="B11" s="30"/>
      <c r="C11" s="30"/>
      <c r="D11" s="30"/>
      <c r="E11" s="30"/>
      <c r="F11" s="49">
        <v>4484</v>
      </c>
      <c r="G11" s="48"/>
      <c r="H11" s="45"/>
      <c r="I11" s="45"/>
      <c r="J11" s="45"/>
      <c r="K11" s="46">
        <v>4530</v>
      </c>
      <c r="L11" s="48"/>
      <c r="M11" s="45"/>
      <c r="N11" s="45"/>
      <c r="O11" s="45"/>
      <c r="P11" s="46">
        <v>4403</v>
      </c>
    </row>
    <row r="12" spans="1:22" ht="22.5" customHeight="1" x14ac:dyDescent="0.25">
      <c r="A12" s="30" t="s">
        <v>99</v>
      </c>
      <c r="B12" s="30"/>
      <c r="C12" s="30"/>
      <c r="D12" s="30"/>
      <c r="E12" s="30"/>
      <c r="F12" s="49">
        <v>5328</v>
      </c>
      <c r="G12" s="48"/>
      <c r="H12" s="45"/>
      <c r="I12" s="45"/>
      <c r="J12" s="45"/>
      <c r="K12" s="46">
        <v>5330</v>
      </c>
      <c r="L12" s="48"/>
      <c r="M12" s="45"/>
      <c r="N12" s="45"/>
      <c r="O12" s="45"/>
      <c r="P12" s="46">
        <v>5488</v>
      </c>
      <c r="Q12" s="26"/>
      <c r="V12" s="80"/>
    </row>
    <row r="13" spans="1:22" ht="15.75" thickBot="1" x14ac:dyDescent="0.3">
      <c r="A13" s="32" t="s">
        <v>80</v>
      </c>
      <c r="B13" s="33"/>
      <c r="C13" s="34"/>
      <c r="D13" s="35"/>
      <c r="E13" s="34"/>
      <c r="F13" s="37">
        <f>SUM(F6:F12)</f>
        <v>53963</v>
      </c>
      <c r="G13" s="34"/>
      <c r="H13" s="34"/>
      <c r="I13" s="34"/>
      <c r="J13" s="34"/>
      <c r="K13" s="37">
        <f>SUM(K6:K12)</f>
        <v>52382</v>
      </c>
      <c r="L13" s="34"/>
      <c r="M13" s="34"/>
      <c r="N13" s="34"/>
      <c r="O13" s="34"/>
      <c r="P13" s="37">
        <f>SUM(P6:P12)</f>
        <v>50320</v>
      </c>
    </row>
    <row r="14" spans="1:22" x14ac:dyDescent="0.25">
      <c r="A14" s="27"/>
      <c r="B14" s="1"/>
      <c r="C14" s="1"/>
      <c r="D14" s="10"/>
      <c r="E14" s="1"/>
      <c r="F14" s="27"/>
      <c r="G14" s="1"/>
      <c r="H14" s="1"/>
      <c r="I14" s="1"/>
      <c r="J14" s="1"/>
      <c r="K14" s="27"/>
    </row>
    <row r="15" spans="1:22" x14ac:dyDescent="0.25">
      <c r="A15" s="27"/>
      <c r="B15" s="1"/>
      <c r="C15" s="1"/>
      <c r="D15" s="10"/>
      <c r="E15" s="1"/>
      <c r="F15" s="27"/>
      <c r="G15" s="1"/>
      <c r="H15" s="1"/>
      <c r="I15" s="1"/>
      <c r="J15" s="1"/>
      <c r="K15" s="27"/>
    </row>
    <row r="16" spans="1:22" ht="16.5" x14ac:dyDescent="0.3">
      <c r="A16" s="12" t="s">
        <v>243</v>
      </c>
      <c r="B16" s="13"/>
      <c r="C16" s="14"/>
      <c r="D16" s="9"/>
      <c r="E16" s="9"/>
      <c r="F16" s="9"/>
      <c r="G16" s="9"/>
    </row>
    <row r="17" spans="1:19" x14ac:dyDescent="0.25">
      <c r="A17" s="25" t="s">
        <v>241</v>
      </c>
    </row>
    <row r="18" spans="1:19" ht="19.899999999999999" customHeight="1" thickBot="1" x14ac:dyDescent="0.3"/>
    <row r="19" spans="1:19" x14ac:dyDescent="0.25">
      <c r="A19" s="94"/>
      <c r="B19" s="95" t="s">
        <v>77</v>
      </c>
      <c r="C19" s="95"/>
      <c r="D19" s="95"/>
      <c r="E19" s="95"/>
      <c r="F19" s="95"/>
      <c r="G19" s="95"/>
      <c r="H19" s="95"/>
      <c r="I19" s="95"/>
      <c r="J19" s="96"/>
      <c r="K19" s="95" t="s">
        <v>78</v>
      </c>
      <c r="L19" s="95"/>
      <c r="M19" s="95"/>
      <c r="N19" s="95"/>
      <c r="O19" s="95"/>
      <c r="P19" s="95"/>
      <c r="Q19" s="95"/>
      <c r="R19" s="95"/>
      <c r="S19" s="96"/>
    </row>
    <row r="20" spans="1:19" ht="25.5" x14ac:dyDescent="0.25">
      <c r="A20" s="97"/>
      <c r="B20" s="71" t="s">
        <v>97</v>
      </c>
      <c r="C20" s="5" t="s">
        <v>93</v>
      </c>
      <c r="D20" s="5" t="s">
        <v>87</v>
      </c>
      <c r="E20" s="5" t="s">
        <v>94</v>
      </c>
      <c r="F20" s="5" t="s">
        <v>87</v>
      </c>
      <c r="G20" s="5" t="s">
        <v>95</v>
      </c>
      <c r="H20" s="5" t="s">
        <v>87</v>
      </c>
      <c r="I20" s="5" t="s">
        <v>80</v>
      </c>
      <c r="J20" s="98" t="s">
        <v>87</v>
      </c>
      <c r="K20" s="71" t="s">
        <v>97</v>
      </c>
      <c r="L20" s="5" t="s">
        <v>93</v>
      </c>
      <c r="M20" s="5" t="s">
        <v>87</v>
      </c>
      <c r="N20" s="5" t="s">
        <v>94</v>
      </c>
      <c r="O20" s="5" t="s">
        <v>87</v>
      </c>
      <c r="P20" s="5" t="s">
        <v>95</v>
      </c>
      <c r="Q20" s="5" t="s">
        <v>87</v>
      </c>
      <c r="R20" s="5" t="s">
        <v>80</v>
      </c>
      <c r="S20" s="98" t="s">
        <v>87</v>
      </c>
    </row>
    <row r="21" spans="1:19" ht="38.25" x14ac:dyDescent="0.25">
      <c r="A21" s="99" t="s">
        <v>79</v>
      </c>
      <c r="B21" s="27" t="s">
        <v>10</v>
      </c>
      <c r="C21" s="20">
        <v>44</v>
      </c>
      <c r="D21" s="80">
        <v>7.5731497418244406E-2</v>
      </c>
      <c r="E21" s="20">
        <v>72</v>
      </c>
      <c r="F21" s="80">
        <v>2.098513552900029E-2</v>
      </c>
      <c r="G21" s="20">
        <v>33</v>
      </c>
      <c r="H21" s="80">
        <v>0.32038834951456313</v>
      </c>
      <c r="I21" s="27">
        <v>149</v>
      </c>
      <c r="J21" s="100">
        <v>3.6208991494532196E-2</v>
      </c>
      <c r="K21" s="27" t="s">
        <v>10</v>
      </c>
      <c r="L21" s="20">
        <v>38</v>
      </c>
      <c r="M21" s="80">
        <v>6.5404475043029264E-2</v>
      </c>
      <c r="N21" s="20">
        <v>74</v>
      </c>
      <c r="O21" s="80">
        <v>2.1568055960361411E-2</v>
      </c>
      <c r="P21" s="20">
        <v>30</v>
      </c>
      <c r="Q21" s="80">
        <v>0.29126213592233008</v>
      </c>
      <c r="R21" s="27">
        <v>142</v>
      </c>
      <c r="S21" s="100">
        <v>3.4966756956414678E-2</v>
      </c>
    </row>
    <row r="22" spans="1:19" x14ac:dyDescent="0.25">
      <c r="A22" s="101"/>
      <c r="B22" s="27" t="s">
        <v>9</v>
      </c>
      <c r="C22" s="20">
        <v>601</v>
      </c>
      <c r="D22" s="80">
        <v>0.20532968910146909</v>
      </c>
      <c r="E22" s="20">
        <v>808</v>
      </c>
      <c r="F22" s="80">
        <v>8.9757831592979342E-2</v>
      </c>
      <c r="G22" s="20">
        <v>673</v>
      </c>
      <c r="H22" s="80">
        <v>5.2639812280015644E-2</v>
      </c>
      <c r="I22" s="27">
        <v>2082</v>
      </c>
      <c r="J22" s="100">
        <v>8.424374848264142E-2</v>
      </c>
      <c r="K22" s="27" t="s">
        <v>9</v>
      </c>
      <c r="L22" s="20">
        <v>575</v>
      </c>
      <c r="M22" s="80">
        <v>0.19644687393235394</v>
      </c>
      <c r="N22" s="20">
        <v>869</v>
      </c>
      <c r="O22" s="80">
        <v>9.6534103532548321E-2</v>
      </c>
      <c r="P22" s="20">
        <v>725</v>
      </c>
      <c r="Q22" s="80">
        <v>5.6707078607743447E-2</v>
      </c>
      <c r="R22" s="27">
        <v>2169</v>
      </c>
      <c r="S22" s="100">
        <v>9.0962465925770605E-2</v>
      </c>
    </row>
    <row r="23" spans="1:19" x14ac:dyDescent="0.25">
      <c r="A23" s="101"/>
      <c r="B23" s="27" t="s">
        <v>12</v>
      </c>
      <c r="C23" s="20">
        <v>21</v>
      </c>
      <c r="D23" s="80">
        <v>8.6776859504132234E-2</v>
      </c>
      <c r="E23" s="20">
        <v>13</v>
      </c>
      <c r="F23" s="80">
        <v>2.0472440944881889E-2</v>
      </c>
      <c r="G23" s="20">
        <v>9</v>
      </c>
      <c r="H23" s="80">
        <v>5.2941176470588235E-2</v>
      </c>
      <c r="I23" s="27">
        <v>43</v>
      </c>
      <c r="J23" s="100">
        <v>4.1069723018147083E-2</v>
      </c>
      <c r="K23" s="27" t="s">
        <v>12</v>
      </c>
      <c r="L23" s="20">
        <v>26</v>
      </c>
      <c r="M23" s="80">
        <v>0.10743801652892562</v>
      </c>
      <c r="N23" s="20">
        <v>20</v>
      </c>
      <c r="O23" s="80">
        <v>3.1496062992125984E-2</v>
      </c>
      <c r="P23" s="20">
        <v>18</v>
      </c>
      <c r="Q23" s="80">
        <v>0.10588235294117647</v>
      </c>
      <c r="R23" s="27">
        <v>64</v>
      </c>
      <c r="S23" s="100">
        <v>6.4974619289340105E-2</v>
      </c>
    </row>
    <row r="24" spans="1:19" x14ac:dyDescent="0.25">
      <c r="A24" s="101"/>
      <c r="B24" s="27" t="s">
        <v>11</v>
      </c>
      <c r="C24" s="20">
        <v>250</v>
      </c>
      <c r="D24" s="80">
        <v>9.5822154082023769E-2</v>
      </c>
      <c r="E24" s="20">
        <v>296</v>
      </c>
      <c r="F24" s="80">
        <v>3.5208754609254191E-2</v>
      </c>
      <c r="G24" s="20">
        <v>96</v>
      </c>
      <c r="H24" s="80">
        <v>3.1872509960159362E-2</v>
      </c>
      <c r="I24" s="27">
        <v>642</v>
      </c>
      <c r="J24" s="100">
        <v>4.576561163387511E-2</v>
      </c>
      <c r="K24" s="27" t="s">
        <v>11</v>
      </c>
      <c r="L24" s="20">
        <v>223</v>
      </c>
      <c r="M24" s="80">
        <v>8.5473361441165199E-2</v>
      </c>
      <c r="N24" s="20">
        <v>273</v>
      </c>
      <c r="O24" s="80">
        <v>3.2472939217318898E-2</v>
      </c>
      <c r="P24" s="20">
        <v>101</v>
      </c>
      <c r="Q24" s="80">
        <v>3.3532536520584327E-2</v>
      </c>
      <c r="R24" s="27">
        <v>597</v>
      </c>
      <c r="S24" s="100">
        <v>4.4655546413344301E-2</v>
      </c>
    </row>
    <row r="25" spans="1:19" x14ac:dyDescent="0.25">
      <c r="A25" s="102"/>
      <c r="B25" s="20" t="s">
        <v>76</v>
      </c>
      <c r="C25" s="20"/>
      <c r="D25" s="20"/>
      <c r="E25" s="20"/>
      <c r="F25" s="20"/>
      <c r="G25" s="20"/>
      <c r="H25" s="20"/>
      <c r="I25" s="27">
        <v>36</v>
      </c>
      <c r="J25" s="100">
        <v>0.145748987854251</v>
      </c>
      <c r="K25" s="20"/>
      <c r="L25" s="20"/>
      <c r="M25" s="20"/>
      <c r="N25" s="20"/>
      <c r="O25" s="20"/>
      <c r="P25" s="20"/>
      <c r="Q25" s="20"/>
      <c r="R25" s="27">
        <v>62</v>
      </c>
      <c r="S25" s="100">
        <v>0.23664122137404581</v>
      </c>
    </row>
    <row r="26" spans="1:19" x14ac:dyDescent="0.25">
      <c r="A26" s="99" t="s">
        <v>81</v>
      </c>
      <c r="B26" s="70"/>
      <c r="C26" s="70"/>
      <c r="D26" s="70"/>
      <c r="E26" s="70"/>
      <c r="F26" s="70"/>
      <c r="G26" s="70"/>
      <c r="H26" s="70"/>
      <c r="I26" s="109">
        <v>1914</v>
      </c>
      <c r="J26" s="103">
        <v>0.42685102586975915</v>
      </c>
      <c r="K26" s="48"/>
      <c r="L26" s="48"/>
      <c r="M26" s="48"/>
      <c r="N26" s="48"/>
      <c r="O26" s="48"/>
      <c r="P26" s="48"/>
      <c r="Q26" s="48"/>
      <c r="R26" s="109">
        <v>1954</v>
      </c>
      <c r="S26" s="103">
        <v>0.43134657836644591</v>
      </c>
    </row>
    <row r="27" spans="1:19" x14ac:dyDescent="0.25">
      <c r="A27" s="99" t="s">
        <v>99</v>
      </c>
      <c r="B27" s="70"/>
      <c r="C27" s="70"/>
      <c r="D27" s="70"/>
      <c r="E27" s="70"/>
      <c r="F27" s="70"/>
      <c r="G27" s="70"/>
      <c r="H27" s="70"/>
      <c r="I27" s="48">
        <v>384</v>
      </c>
      <c r="J27" s="103">
        <v>7.2072072072072071E-2</v>
      </c>
      <c r="K27" s="48"/>
      <c r="L27" s="48"/>
      <c r="M27" s="48"/>
      <c r="N27" s="48"/>
      <c r="O27" s="48"/>
      <c r="P27" s="48"/>
      <c r="Q27" s="48"/>
      <c r="R27" s="48">
        <v>389</v>
      </c>
      <c r="S27" s="103">
        <v>7.2983114446529079E-2</v>
      </c>
    </row>
    <row r="28" spans="1:19" ht="15.75" thickBot="1" x14ac:dyDescent="0.3">
      <c r="A28" s="104" t="s">
        <v>80</v>
      </c>
      <c r="B28" s="105"/>
      <c r="C28" s="105"/>
      <c r="D28" s="105"/>
      <c r="E28" s="106"/>
      <c r="F28" s="106"/>
      <c r="G28" s="105"/>
      <c r="H28" s="105"/>
      <c r="I28" s="107">
        <v>5250</v>
      </c>
      <c r="J28" s="108">
        <f>I28/F13</f>
        <v>9.7288883123621744E-2</v>
      </c>
      <c r="K28" s="105"/>
      <c r="L28" s="105"/>
      <c r="M28" s="105"/>
      <c r="N28" s="105"/>
      <c r="O28" s="105"/>
      <c r="P28" s="105"/>
      <c r="Q28" s="105"/>
      <c r="R28" s="107">
        <v>5377</v>
      </c>
      <c r="S28" s="108">
        <f>R28/K13</f>
        <v>0.10264976518651445</v>
      </c>
    </row>
    <row r="29" spans="1:19" x14ac:dyDescent="0.25">
      <c r="L29" s="26"/>
      <c r="M29" s="26"/>
      <c r="N29" s="26"/>
      <c r="O29" s="26"/>
      <c r="P29" s="26"/>
    </row>
    <row r="30" spans="1:19" ht="15.75" thickBot="1" x14ac:dyDescent="0.3"/>
    <row r="31" spans="1:19" x14ac:dyDescent="0.25">
      <c r="A31" s="94"/>
      <c r="B31" s="95" t="s">
        <v>238</v>
      </c>
      <c r="C31" s="95"/>
      <c r="D31" s="95"/>
      <c r="E31" s="95"/>
      <c r="F31" s="95"/>
      <c r="G31" s="95"/>
      <c r="H31" s="95"/>
      <c r="I31" s="95"/>
      <c r="J31" s="96"/>
    </row>
    <row r="32" spans="1:19" ht="25.5" x14ac:dyDescent="0.25">
      <c r="A32" s="97"/>
      <c r="B32" s="71" t="s">
        <v>97</v>
      </c>
      <c r="C32" s="5" t="s">
        <v>93</v>
      </c>
      <c r="D32" s="5" t="s">
        <v>87</v>
      </c>
      <c r="E32" s="5" t="s">
        <v>94</v>
      </c>
      <c r="F32" s="5" t="s">
        <v>87</v>
      </c>
      <c r="G32" s="5" t="s">
        <v>95</v>
      </c>
      <c r="H32" s="5" t="s">
        <v>87</v>
      </c>
      <c r="I32" s="5" t="s">
        <v>80</v>
      </c>
      <c r="J32" s="98" t="s">
        <v>87</v>
      </c>
    </row>
    <row r="33" spans="1:10" ht="38.25" x14ac:dyDescent="0.25">
      <c r="A33" s="99" t="s">
        <v>79</v>
      </c>
      <c r="B33" s="27" t="s">
        <v>10</v>
      </c>
      <c r="C33" s="20">
        <v>53</v>
      </c>
      <c r="D33" s="80">
        <f>C33/M6</f>
        <v>9.8513011152416355E-2</v>
      </c>
      <c r="E33" s="20">
        <v>79</v>
      </c>
      <c r="F33" s="80">
        <f>E33/N6</f>
        <v>2.4866225999370474E-2</v>
      </c>
      <c r="G33" s="20">
        <v>36</v>
      </c>
      <c r="H33" s="80">
        <f>G33/O6</f>
        <v>0.30769230769230771</v>
      </c>
      <c r="I33" s="27">
        <f>SUM(C33,E33,G33)</f>
        <v>168</v>
      </c>
      <c r="J33" s="100">
        <f t="shared" ref="J33:J40" si="3">I33/P6</f>
        <v>4.3841336116910233E-2</v>
      </c>
    </row>
    <row r="34" spans="1:10" x14ac:dyDescent="0.25">
      <c r="A34" s="101"/>
      <c r="B34" s="27" t="s">
        <v>9</v>
      </c>
      <c r="C34" s="20">
        <v>631</v>
      </c>
      <c r="D34" s="80">
        <f>C34/M7</f>
        <v>0.24803459119496854</v>
      </c>
      <c r="E34" s="20">
        <v>926</v>
      </c>
      <c r="F34" s="80">
        <f>E34/N7</f>
        <v>0.11318909668744652</v>
      </c>
      <c r="G34" s="20">
        <v>816</v>
      </c>
      <c r="H34" s="80">
        <f>G34/O7</f>
        <v>6.7360079247152052E-2</v>
      </c>
      <c r="I34" s="27">
        <f t="shared" ref="I34:I36" si="4">SUM(C34,E34,G34)</f>
        <v>2373</v>
      </c>
      <c r="J34" s="100">
        <f t="shared" si="3"/>
        <v>0.10390122159464074</v>
      </c>
    </row>
    <row r="35" spans="1:10" x14ac:dyDescent="0.25">
      <c r="A35" s="101"/>
      <c r="B35" s="27" t="s">
        <v>12</v>
      </c>
      <c r="C35" s="20">
        <v>23</v>
      </c>
      <c r="D35" s="80">
        <f>C35/M8</f>
        <v>9.8712446351931327E-2</v>
      </c>
      <c r="E35" s="20">
        <v>25</v>
      </c>
      <c r="F35" s="80">
        <f>E35/N8</f>
        <v>4.3103448275862072E-2</v>
      </c>
      <c r="G35" s="20">
        <v>29</v>
      </c>
      <c r="H35" s="80">
        <f>G35/O8</f>
        <v>0.14948453608247422</v>
      </c>
      <c r="I35" s="27">
        <f t="shared" si="4"/>
        <v>77</v>
      </c>
      <c r="J35" s="100">
        <f t="shared" si="3"/>
        <v>7.6464746772591852E-2</v>
      </c>
    </row>
    <row r="36" spans="1:10" x14ac:dyDescent="0.25">
      <c r="A36" s="101"/>
      <c r="B36" s="27" t="s">
        <v>11</v>
      </c>
      <c r="C36" s="20">
        <v>222</v>
      </c>
      <c r="D36" s="80">
        <f>C36/M9</f>
        <v>0.10169491525423729</v>
      </c>
      <c r="E36" s="20">
        <v>238</v>
      </c>
      <c r="F36" s="80">
        <f>E36/N9</f>
        <v>3.076525336091003E-2</v>
      </c>
      <c r="G36" s="20">
        <v>92</v>
      </c>
      <c r="H36" s="80">
        <f>G36/O9</f>
        <v>3.5411855273287142E-2</v>
      </c>
      <c r="I36" s="27">
        <f t="shared" si="4"/>
        <v>552</v>
      </c>
      <c r="J36" s="100">
        <f t="shared" si="3"/>
        <v>4.4100023967404332E-2</v>
      </c>
    </row>
    <row r="37" spans="1:10" x14ac:dyDescent="0.25">
      <c r="A37" s="102"/>
      <c r="B37" s="20" t="s">
        <v>76</v>
      </c>
      <c r="C37" s="20"/>
      <c r="D37" s="20"/>
      <c r="E37" s="20"/>
      <c r="F37" s="20"/>
      <c r="G37" s="20"/>
      <c r="H37" s="20"/>
      <c r="I37" s="27">
        <v>64</v>
      </c>
      <c r="J37" s="100">
        <f t="shared" si="3"/>
        <v>0.27350427350427353</v>
      </c>
    </row>
    <row r="38" spans="1:10" x14ac:dyDescent="0.25">
      <c r="A38" s="99" t="s">
        <v>81</v>
      </c>
      <c r="B38" s="70"/>
      <c r="C38" s="70"/>
      <c r="D38" s="70"/>
      <c r="E38" s="70"/>
      <c r="F38" s="70"/>
      <c r="G38" s="70"/>
      <c r="H38" s="70"/>
      <c r="I38" s="109">
        <v>1961</v>
      </c>
      <c r="J38" s="103">
        <f t="shared" si="3"/>
        <v>0.44537815126050423</v>
      </c>
    </row>
    <row r="39" spans="1:10" x14ac:dyDescent="0.25">
      <c r="A39" s="99" t="s">
        <v>99</v>
      </c>
      <c r="B39" s="70"/>
      <c r="C39" s="70"/>
      <c r="D39" s="70"/>
      <c r="E39" s="70"/>
      <c r="F39" s="70"/>
      <c r="G39" s="70"/>
      <c r="H39" s="70"/>
      <c r="I39" s="48">
        <v>451</v>
      </c>
      <c r="J39" s="103">
        <f t="shared" si="3"/>
        <v>8.2179300291545188E-2</v>
      </c>
    </row>
    <row r="40" spans="1:10" ht="15.75" thickBot="1" x14ac:dyDescent="0.3">
      <c r="A40" s="104" t="s">
        <v>80</v>
      </c>
      <c r="B40" s="105"/>
      <c r="C40" s="105"/>
      <c r="D40" s="105"/>
      <c r="E40" s="106"/>
      <c r="F40" s="106"/>
      <c r="G40" s="105"/>
      <c r="H40" s="105"/>
      <c r="I40" s="107">
        <f>SUM(I33:I39)</f>
        <v>5646</v>
      </c>
      <c r="J40" s="108">
        <f t="shared" si="3"/>
        <v>0.11220190779014308</v>
      </c>
    </row>
  </sheetData>
  <sortState ref="A4:C16">
    <sortCondition ref="A4"/>
  </sortState>
  <mergeCells count="3">
    <mergeCell ref="B4:F4"/>
    <mergeCell ref="G4:K4"/>
    <mergeCell ref="L4:P4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79"/>
  <sheetViews>
    <sheetView workbookViewId="0"/>
  </sheetViews>
  <sheetFormatPr defaultColWidth="118.42578125" defaultRowHeight="15" x14ac:dyDescent="0.25"/>
  <cols>
    <col min="1" max="1" width="24.28515625" customWidth="1"/>
    <col min="2" max="2" width="7.5703125" bestFit="1" customWidth="1"/>
    <col min="3" max="3" width="11.140625" bestFit="1" customWidth="1"/>
    <col min="4" max="4" width="13.7109375" customWidth="1"/>
    <col min="5" max="5" width="13.42578125" bestFit="1" customWidth="1"/>
    <col min="6" max="6" width="6.42578125" bestFit="1" customWidth="1"/>
    <col min="7" max="7" width="13.42578125" bestFit="1" customWidth="1"/>
    <col min="8" max="8" width="6.42578125" bestFit="1" customWidth="1"/>
    <col min="9" max="9" width="5.7109375" bestFit="1" customWidth="1"/>
    <col min="10" max="10" width="22.140625" bestFit="1" customWidth="1"/>
    <col min="11" max="11" width="7.5703125" bestFit="1" customWidth="1"/>
    <col min="12" max="12" width="11.140625" bestFit="1" customWidth="1"/>
    <col min="13" max="13" width="16.5703125" customWidth="1"/>
    <col min="14" max="14" width="13.42578125" bestFit="1" customWidth="1"/>
    <col min="15" max="15" width="9.140625" bestFit="1" customWidth="1"/>
    <col min="16" max="16" width="6.140625" bestFit="1" customWidth="1"/>
    <col min="17" max="17" width="22.140625" bestFit="1" customWidth="1"/>
    <col min="18" max="18" width="7.5703125" bestFit="1" customWidth="1"/>
    <col min="19" max="19" width="11.140625" bestFit="1" customWidth="1"/>
    <col min="20" max="20" width="6.42578125" bestFit="1" customWidth="1"/>
    <col min="21" max="21" width="13.28515625" customWidth="1"/>
    <col min="22" max="22" width="6.42578125" bestFit="1" customWidth="1"/>
    <col min="23" max="23" width="13.42578125" bestFit="1" customWidth="1"/>
    <col min="24" max="24" width="6.42578125" bestFit="1" customWidth="1"/>
    <col min="25" max="25" width="5.42578125" bestFit="1" customWidth="1"/>
    <col min="26" max="26" width="6.42578125" bestFit="1" customWidth="1"/>
    <col min="27" max="27" width="5.5703125" bestFit="1" customWidth="1"/>
    <col min="28" max="28" width="6.42578125" bestFit="1" customWidth="1"/>
    <col min="29" max="29" width="5.42578125" bestFit="1" customWidth="1"/>
    <col min="30" max="30" width="6.42578125" bestFit="1" customWidth="1"/>
    <col min="31" max="31" width="5.5703125" bestFit="1" customWidth="1"/>
    <col min="32" max="32" width="6.42578125" bestFit="1" customWidth="1"/>
  </cols>
  <sheetData>
    <row r="1" spans="1:18" x14ac:dyDescent="0.25">
      <c r="A1" s="149" t="s">
        <v>244</v>
      </c>
    </row>
    <row r="2" spans="1:18" x14ac:dyDescent="0.25">
      <c r="A2" s="25" t="s">
        <v>280</v>
      </c>
    </row>
    <row r="3" spans="1:18" ht="15.75" thickBot="1" x14ac:dyDescent="0.3">
      <c r="A3" s="25"/>
    </row>
    <row r="4" spans="1:18" ht="15.75" thickBot="1" x14ac:dyDescent="0.3">
      <c r="A4" s="57" t="s">
        <v>77</v>
      </c>
      <c r="B4" s="42"/>
      <c r="C4" s="58" t="s">
        <v>7</v>
      </c>
      <c r="D4" s="42"/>
      <c r="E4" s="59"/>
      <c r="F4" s="92" t="s">
        <v>76</v>
      </c>
      <c r="G4" s="92" t="s">
        <v>81</v>
      </c>
      <c r="H4" s="92" t="s">
        <v>100</v>
      </c>
      <c r="I4" s="93" t="s">
        <v>80</v>
      </c>
      <c r="J4" s="57" t="s">
        <v>78</v>
      </c>
      <c r="K4" s="42"/>
      <c r="L4" s="58" t="s">
        <v>7</v>
      </c>
      <c r="M4" s="42"/>
      <c r="N4" s="59"/>
      <c r="O4" s="5" t="s">
        <v>76</v>
      </c>
      <c r="P4" s="5" t="s">
        <v>81</v>
      </c>
      <c r="Q4" s="5" t="s">
        <v>100</v>
      </c>
      <c r="R4" s="43"/>
    </row>
    <row r="5" spans="1:18" x14ac:dyDescent="0.25">
      <c r="A5" s="60" t="s">
        <v>85</v>
      </c>
      <c r="B5" s="5" t="s">
        <v>86</v>
      </c>
      <c r="C5" s="53" t="s">
        <v>93</v>
      </c>
      <c r="D5" s="5" t="s">
        <v>94</v>
      </c>
      <c r="E5" s="5" t="s">
        <v>95</v>
      </c>
      <c r="F5" s="81"/>
      <c r="G5" s="81"/>
      <c r="H5" s="81"/>
      <c r="I5" s="81"/>
      <c r="J5" s="3" t="s">
        <v>85</v>
      </c>
      <c r="K5" s="5" t="s">
        <v>86</v>
      </c>
      <c r="L5" s="53" t="s">
        <v>93</v>
      </c>
      <c r="M5" s="5" t="s">
        <v>94</v>
      </c>
      <c r="N5" s="54" t="s">
        <v>95</v>
      </c>
      <c r="O5" s="5"/>
      <c r="P5" s="5"/>
      <c r="Q5" s="5"/>
      <c r="R5" s="29" t="s">
        <v>80</v>
      </c>
    </row>
    <row r="6" spans="1:18" x14ac:dyDescent="0.25">
      <c r="A6" s="61" t="s">
        <v>2</v>
      </c>
      <c r="B6" s="15" t="s">
        <v>0</v>
      </c>
      <c r="C6" s="55">
        <v>1283</v>
      </c>
      <c r="D6" s="21">
        <v>3694</v>
      </c>
      <c r="E6" s="56">
        <v>2357</v>
      </c>
      <c r="F6" s="21">
        <v>55</v>
      </c>
      <c r="G6" s="21">
        <v>1109</v>
      </c>
      <c r="H6" s="21">
        <v>929</v>
      </c>
      <c r="I6" s="62">
        <f>SUM(C6:H6)</f>
        <v>9427</v>
      </c>
      <c r="J6" s="61" t="s">
        <v>2</v>
      </c>
      <c r="K6" s="15" t="s">
        <v>0</v>
      </c>
      <c r="L6" s="55">
        <v>1145</v>
      </c>
      <c r="M6" s="21">
        <v>3534</v>
      </c>
      <c r="N6" s="56">
        <v>2430</v>
      </c>
      <c r="O6" s="21">
        <v>69</v>
      </c>
      <c r="P6" s="21">
        <v>1123</v>
      </c>
      <c r="Q6" s="21">
        <v>927</v>
      </c>
      <c r="R6" s="62">
        <f>SUM(L6:Q6)</f>
        <v>9228</v>
      </c>
    </row>
    <row r="7" spans="1:18" x14ac:dyDescent="0.25">
      <c r="A7" s="61" t="s">
        <v>2</v>
      </c>
      <c r="B7" s="15" t="s">
        <v>1</v>
      </c>
      <c r="C7" s="55">
        <v>852</v>
      </c>
      <c r="D7" s="21">
        <v>2814</v>
      </c>
      <c r="E7" s="56">
        <v>2124</v>
      </c>
      <c r="F7" s="21">
        <v>45</v>
      </c>
      <c r="G7" s="21">
        <v>605</v>
      </c>
      <c r="H7" s="21">
        <v>513</v>
      </c>
      <c r="I7" s="62">
        <f t="shared" ref="I7:I19" si="0">SUM(C7:H7)</f>
        <v>6953</v>
      </c>
      <c r="J7" s="61" t="s">
        <v>2</v>
      </c>
      <c r="K7" s="15" t="s">
        <v>1</v>
      </c>
      <c r="L7" s="55">
        <v>703</v>
      </c>
      <c r="M7" s="21">
        <v>2715</v>
      </c>
      <c r="N7" s="56">
        <v>2136</v>
      </c>
      <c r="O7" s="21">
        <v>47</v>
      </c>
      <c r="P7" s="21">
        <v>592</v>
      </c>
      <c r="Q7" s="21">
        <v>520</v>
      </c>
      <c r="R7" s="62">
        <f t="shared" ref="R7:R19" si="1">SUM(L7:Q7)</f>
        <v>6713</v>
      </c>
    </row>
    <row r="8" spans="1:18" x14ac:dyDescent="0.25">
      <c r="A8" s="61" t="s">
        <v>4</v>
      </c>
      <c r="B8" s="15" t="s">
        <v>0</v>
      </c>
      <c r="C8" s="55">
        <v>749</v>
      </c>
      <c r="D8" s="21">
        <v>2656</v>
      </c>
      <c r="E8" s="56">
        <v>2089</v>
      </c>
      <c r="F8" s="21">
        <v>26</v>
      </c>
      <c r="G8" s="21">
        <v>647</v>
      </c>
      <c r="H8" s="21">
        <v>736</v>
      </c>
      <c r="I8" s="62">
        <f t="shared" si="0"/>
        <v>6903</v>
      </c>
      <c r="J8" s="61" t="s">
        <v>4</v>
      </c>
      <c r="K8" s="15" t="s">
        <v>0</v>
      </c>
      <c r="L8" s="55">
        <v>680</v>
      </c>
      <c r="M8" s="21">
        <v>2568</v>
      </c>
      <c r="N8" s="56">
        <v>1985</v>
      </c>
      <c r="O8" s="21">
        <v>28</v>
      </c>
      <c r="P8" s="21">
        <v>632</v>
      </c>
      <c r="Q8" s="21">
        <v>721</v>
      </c>
      <c r="R8" s="62">
        <f t="shared" si="1"/>
        <v>6614</v>
      </c>
    </row>
    <row r="9" spans="1:18" x14ac:dyDescent="0.25">
      <c r="A9" s="61" t="s">
        <v>4</v>
      </c>
      <c r="B9" s="15" t="s">
        <v>1</v>
      </c>
      <c r="C9" s="55">
        <v>515</v>
      </c>
      <c r="D9" s="21">
        <v>1977</v>
      </c>
      <c r="E9" s="56">
        <v>1567</v>
      </c>
      <c r="F9" s="21">
        <v>21</v>
      </c>
      <c r="G9" s="21">
        <v>306</v>
      </c>
      <c r="H9" s="21">
        <v>533</v>
      </c>
      <c r="I9" s="62">
        <f t="shared" si="0"/>
        <v>4919</v>
      </c>
      <c r="J9" s="61" t="s">
        <v>4</v>
      </c>
      <c r="K9" s="15" t="s">
        <v>1</v>
      </c>
      <c r="L9" s="55">
        <v>467</v>
      </c>
      <c r="M9" s="21">
        <v>1891</v>
      </c>
      <c r="N9" s="56">
        <v>1459</v>
      </c>
      <c r="O9" s="21">
        <v>20</v>
      </c>
      <c r="P9" s="21">
        <v>304</v>
      </c>
      <c r="Q9" s="21">
        <v>514</v>
      </c>
      <c r="R9" s="62">
        <f t="shared" si="1"/>
        <v>4655</v>
      </c>
    </row>
    <row r="10" spans="1:18" x14ac:dyDescent="0.25">
      <c r="A10" s="61" t="s">
        <v>6</v>
      </c>
      <c r="B10" s="15" t="s">
        <v>0</v>
      </c>
      <c r="C10" s="55">
        <v>431</v>
      </c>
      <c r="D10" s="21">
        <v>1880</v>
      </c>
      <c r="E10" s="56">
        <v>1536</v>
      </c>
      <c r="F10" s="21">
        <v>38</v>
      </c>
      <c r="G10" s="21">
        <v>525</v>
      </c>
      <c r="H10" s="21">
        <v>616</v>
      </c>
      <c r="I10" s="62">
        <f t="shared" si="0"/>
        <v>5026</v>
      </c>
      <c r="J10" s="61" t="s">
        <v>6</v>
      </c>
      <c r="K10" s="15" t="s">
        <v>0</v>
      </c>
      <c r="L10" s="55">
        <v>426</v>
      </c>
      <c r="M10" s="21">
        <v>1678</v>
      </c>
      <c r="N10" s="56">
        <v>1587</v>
      </c>
      <c r="O10" s="21">
        <v>33</v>
      </c>
      <c r="P10" s="21">
        <v>556</v>
      </c>
      <c r="Q10" s="21">
        <v>600</v>
      </c>
      <c r="R10" s="62">
        <f t="shared" si="1"/>
        <v>4880</v>
      </c>
    </row>
    <row r="11" spans="1:18" x14ac:dyDescent="0.25">
      <c r="A11" s="61" t="s">
        <v>6</v>
      </c>
      <c r="B11" s="15" t="s">
        <v>1</v>
      </c>
      <c r="C11" s="55">
        <v>310</v>
      </c>
      <c r="D11" s="21">
        <v>1307</v>
      </c>
      <c r="E11" s="56">
        <v>1455</v>
      </c>
      <c r="F11" s="21">
        <v>8</v>
      </c>
      <c r="G11" s="21">
        <v>255</v>
      </c>
      <c r="H11" s="21">
        <v>351</v>
      </c>
      <c r="I11" s="62">
        <f t="shared" si="0"/>
        <v>3686</v>
      </c>
      <c r="J11" s="61" t="s">
        <v>6</v>
      </c>
      <c r="K11" s="15" t="s">
        <v>1</v>
      </c>
      <c r="L11" s="55">
        <v>284</v>
      </c>
      <c r="M11" s="21">
        <v>1308</v>
      </c>
      <c r="N11" s="56">
        <v>1339</v>
      </c>
      <c r="O11" s="21">
        <v>14</v>
      </c>
      <c r="P11" s="21">
        <v>245</v>
      </c>
      <c r="Q11" s="21">
        <v>395</v>
      </c>
      <c r="R11" s="62">
        <f t="shared" si="1"/>
        <v>3585</v>
      </c>
    </row>
    <row r="12" spans="1:18" x14ac:dyDescent="0.25">
      <c r="A12" s="61" t="s">
        <v>3</v>
      </c>
      <c r="B12" s="15" t="s">
        <v>0</v>
      </c>
      <c r="C12" s="55">
        <v>466</v>
      </c>
      <c r="D12" s="21">
        <v>1537</v>
      </c>
      <c r="E12" s="56">
        <v>1315</v>
      </c>
      <c r="F12" s="21">
        <v>16</v>
      </c>
      <c r="G12" s="21">
        <v>334</v>
      </c>
      <c r="H12" s="21">
        <v>568</v>
      </c>
      <c r="I12" s="62">
        <f t="shared" si="0"/>
        <v>4236</v>
      </c>
      <c r="J12" s="61" t="s">
        <v>3</v>
      </c>
      <c r="K12" s="15" t="s">
        <v>0</v>
      </c>
      <c r="L12" s="55">
        <v>425</v>
      </c>
      <c r="M12" s="21">
        <v>1537</v>
      </c>
      <c r="N12" s="56">
        <v>1255</v>
      </c>
      <c r="O12" s="21">
        <v>16</v>
      </c>
      <c r="P12" s="21">
        <v>308</v>
      </c>
      <c r="Q12" s="21">
        <v>598</v>
      </c>
      <c r="R12" s="62">
        <f t="shared" si="1"/>
        <v>4139</v>
      </c>
    </row>
    <row r="13" spans="1:18" x14ac:dyDescent="0.25">
      <c r="A13" s="61" t="s">
        <v>3</v>
      </c>
      <c r="B13" s="15" t="s">
        <v>1</v>
      </c>
      <c r="C13" s="55">
        <v>296</v>
      </c>
      <c r="D13" s="21">
        <v>1222</v>
      </c>
      <c r="E13" s="56">
        <v>1057</v>
      </c>
      <c r="F13" s="21">
        <v>6</v>
      </c>
      <c r="G13" s="21">
        <v>121</v>
      </c>
      <c r="H13" s="21">
        <v>353</v>
      </c>
      <c r="I13" s="62">
        <f t="shared" si="0"/>
        <v>3055</v>
      </c>
      <c r="J13" s="61" t="s">
        <v>3</v>
      </c>
      <c r="K13" s="15" t="s">
        <v>1</v>
      </c>
      <c r="L13" s="55">
        <v>304</v>
      </c>
      <c r="M13" s="21">
        <v>1195</v>
      </c>
      <c r="N13" s="56">
        <v>1017</v>
      </c>
      <c r="O13" s="21">
        <v>7</v>
      </c>
      <c r="P13" s="21">
        <v>140</v>
      </c>
      <c r="Q13" s="21">
        <v>341</v>
      </c>
      <c r="R13" s="62">
        <f t="shared" si="1"/>
        <v>3004</v>
      </c>
    </row>
    <row r="14" spans="1:18" x14ac:dyDescent="0.25">
      <c r="A14" s="61" t="s">
        <v>5</v>
      </c>
      <c r="B14" s="15" t="s">
        <v>0</v>
      </c>
      <c r="C14" s="55">
        <v>583</v>
      </c>
      <c r="D14" s="21">
        <v>1755</v>
      </c>
      <c r="E14" s="56">
        <v>967</v>
      </c>
      <c r="F14" s="21">
        <v>15</v>
      </c>
      <c r="G14" s="21">
        <v>186</v>
      </c>
      <c r="H14" s="21">
        <v>354</v>
      </c>
      <c r="I14" s="62">
        <f t="shared" si="0"/>
        <v>3860</v>
      </c>
      <c r="J14" s="61" t="s">
        <v>5</v>
      </c>
      <c r="K14" s="15" t="s">
        <v>0</v>
      </c>
      <c r="L14" s="55">
        <v>514</v>
      </c>
      <c r="M14" s="21">
        <v>1790</v>
      </c>
      <c r="N14" s="56">
        <v>1016</v>
      </c>
      <c r="O14" s="21">
        <v>13</v>
      </c>
      <c r="P14" s="21">
        <v>203</v>
      </c>
      <c r="Q14" s="21">
        <v>337</v>
      </c>
      <c r="R14" s="62">
        <f t="shared" si="1"/>
        <v>3873</v>
      </c>
    </row>
    <row r="15" spans="1:18" x14ac:dyDescent="0.25">
      <c r="A15" s="61" t="s">
        <v>5</v>
      </c>
      <c r="B15" s="15" t="s">
        <v>1</v>
      </c>
      <c r="C15" s="55">
        <v>290</v>
      </c>
      <c r="D15" s="21">
        <v>1307</v>
      </c>
      <c r="E15" s="56">
        <v>772</v>
      </c>
      <c r="F15" s="21">
        <v>6</v>
      </c>
      <c r="G15" s="21">
        <v>115</v>
      </c>
      <c r="H15" s="21">
        <v>233</v>
      </c>
      <c r="I15" s="62">
        <f t="shared" si="0"/>
        <v>2723</v>
      </c>
      <c r="J15" s="61" t="s">
        <v>5</v>
      </c>
      <c r="K15" s="15" t="s">
        <v>1</v>
      </c>
      <c r="L15" s="55">
        <v>313</v>
      </c>
      <c r="M15" s="21">
        <v>1191</v>
      </c>
      <c r="N15" s="56">
        <v>762</v>
      </c>
      <c r="O15" s="21">
        <v>6</v>
      </c>
      <c r="P15" s="21">
        <v>102</v>
      </c>
      <c r="Q15" s="21">
        <v>234</v>
      </c>
      <c r="R15" s="62">
        <f t="shared" si="1"/>
        <v>2608</v>
      </c>
    </row>
    <row r="16" spans="1:18" x14ac:dyDescent="0.25">
      <c r="A16" s="61" t="s">
        <v>98</v>
      </c>
      <c r="B16" s="15" t="s">
        <v>0</v>
      </c>
      <c r="C16" s="55">
        <v>239</v>
      </c>
      <c r="D16" s="21">
        <v>383</v>
      </c>
      <c r="E16" s="56">
        <v>178</v>
      </c>
      <c r="F16" s="21">
        <v>6</v>
      </c>
      <c r="G16" s="21">
        <v>138</v>
      </c>
      <c r="H16" s="21">
        <v>43</v>
      </c>
      <c r="I16" s="62">
        <f t="shared" si="0"/>
        <v>987</v>
      </c>
      <c r="J16" s="61" t="s">
        <v>98</v>
      </c>
      <c r="K16" s="15" t="s">
        <v>0</v>
      </c>
      <c r="L16" s="55">
        <v>190</v>
      </c>
      <c r="M16" s="21">
        <v>408</v>
      </c>
      <c r="N16" s="56">
        <v>162</v>
      </c>
      <c r="O16" s="21">
        <v>4</v>
      </c>
      <c r="P16" s="21">
        <v>159</v>
      </c>
      <c r="Q16" s="21">
        <v>44</v>
      </c>
      <c r="R16" s="62">
        <f t="shared" si="1"/>
        <v>967</v>
      </c>
    </row>
    <row r="17" spans="1:18" x14ac:dyDescent="0.25">
      <c r="A17" s="61" t="s">
        <v>98</v>
      </c>
      <c r="B17" s="15" t="s">
        <v>1</v>
      </c>
      <c r="C17" s="55">
        <v>176</v>
      </c>
      <c r="D17" s="21">
        <v>383</v>
      </c>
      <c r="E17" s="56">
        <v>178</v>
      </c>
      <c r="F17" s="21">
        <v>3</v>
      </c>
      <c r="G17" s="21">
        <v>82</v>
      </c>
      <c r="H17" s="21">
        <v>33</v>
      </c>
      <c r="I17" s="62">
        <f t="shared" si="0"/>
        <v>855</v>
      </c>
      <c r="J17" s="61" t="s">
        <v>98</v>
      </c>
      <c r="K17" s="15" t="s">
        <v>1</v>
      </c>
      <c r="L17" s="55">
        <v>126</v>
      </c>
      <c r="M17" s="21">
        <v>379</v>
      </c>
      <c r="N17" s="56">
        <v>177</v>
      </c>
      <c r="O17" s="21">
        <v>5</v>
      </c>
      <c r="P17" s="21">
        <v>98</v>
      </c>
      <c r="Q17" s="21">
        <v>38</v>
      </c>
      <c r="R17" s="62">
        <f t="shared" si="1"/>
        <v>823</v>
      </c>
    </row>
    <row r="18" spans="1:18" x14ac:dyDescent="0.25">
      <c r="A18" s="61" t="s">
        <v>8</v>
      </c>
      <c r="B18" s="15" t="s">
        <v>0</v>
      </c>
      <c r="C18" s="55">
        <v>103</v>
      </c>
      <c r="D18" s="21">
        <v>341</v>
      </c>
      <c r="E18" s="56">
        <v>289</v>
      </c>
      <c r="F18" s="21">
        <v>1</v>
      </c>
      <c r="G18" s="21">
        <v>45</v>
      </c>
      <c r="H18" s="21">
        <v>45</v>
      </c>
      <c r="I18" s="62">
        <f t="shared" si="0"/>
        <v>824</v>
      </c>
      <c r="J18" s="61" t="s">
        <v>8</v>
      </c>
      <c r="K18" s="15" t="s">
        <v>0</v>
      </c>
      <c r="L18" s="55">
        <v>109</v>
      </c>
      <c r="M18" s="21">
        <v>344</v>
      </c>
      <c r="N18" s="56">
        <v>266</v>
      </c>
      <c r="O18" s="21">
        <v>0</v>
      </c>
      <c r="P18" s="21">
        <v>51</v>
      </c>
      <c r="Q18" s="21">
        <v>40</v>
      </c>
      <c r="R18" s="62">
        <f t="shared" si="1"/>
        <v>810</v>
      </c>
    </row>
    <row r="19" spans="1:18" x14ac:dyDescent="0.25">
      <c r="A19" s="61" t="s">
        <v>8</v>
      </c>
      <c r="B19" s="15" t="s">
        <v>1</v>
      </c>
      <c r="C19" s="55">
        <v>66</v>
      </c>
      <c r="D19" s="21">
        <v>219</v>
      </c>
      <c r="E19" s="56">
        <v>186</v>
      </c>
      <c r="F19" s="21">
        <v>1</v>
      </c>
      <c r="G19" s="21">
        <v>16</v>
      </c>
      <c r="H19" s="21">
        <v>21</v>
      </c>
      <c r="I19" s="62">
        <f t="shared" si="0"/>
        <v>509</v>
      </c>
      <c r="J19" s="61" t="s">
        <v>8</v>
      </c>
      <c r="K19" s="15" t="s">
        <v>1</v>
      </c>
      <c r="L19" s="55">
        <v>49</v>
      </c>
      <c r="M19" s="21">
        <v>230</v>
      </c>
      <c r="N19" s="56">
        <v>166</v>
      </c>
      <c r="O19" s="21">
        <v>0</v>
      </c>
      <c r="P19" s="21">
        <v>17</v>
      </c>
      <c r="Q19" s="21">
        <v>21</v>
      </c>
      <c r="R19" s="62">
        <f t="shared" si="1"/>
        <v>483</v>
      </c>
    </row>
    <row r="20" spans="1:18" ht="15.75" thickBot="1" x14ac:dyDescent="0.3">
      <c r="A20" s="63"/>
      <c r="B20" s="64" t="s">
        <v>80</v>
      </c>
      <c r="C20" s="65">
        <f>SUM(C6:C19)</f>
        <v>6359</v>
      </c>
      <c r="D20" s="66">
        <f t="shared" ref="D20" si="2">SUM(D6:D19)</f>
        <v>21475</v>
      </c>
      <c r="E20" s="67">
        <f t="shared" ref="E20" si="3">SUM(E6:E19)</f>
        <v>16070</v>
      </c>
      <c r="F20" s="66">
        <f t="shared" ref="F20" si="4">SUM(F6:F19)</f>
        <v>247</v>
      </c>
      <c r="G20" s="66">
        <f t="shared" ref="G20" si="5">SUM(G6:G19)</f>
        <v>4484</v>
      </c>
      <c r="H20" s="66">
        <f t="shared" ref="H20" si="6">SUM(H6:H19)</f>
        <v>5328</v>
      </c>
      <c r="I20" s="68">
        <f>SUM(I6:I19)</f>
        <v>53963</v>
      </c>
      <c r="J20" s="63"/>
      <c r="K20" s="64" t="s">
        <v>80</v>
      </c>
      <c r="L20" s="65">
        <f>SUM(L6:L19)</f>
        <v>5735</v>
      </c>
      <c r="M20" s="66">
        <f t="shared" ref="M20:Q20" si="7">SUM(M6:M19)</f>
        <v>20768</v>
      </c>
      <c r="N20" s="67">
        <f t="shared" si="7"/>
        <v>15757</v>
      </c>
      <c r="O20" s="66">
        <f t="shared" si="7"/>
        <v>262</v>
      </c>
      <c r="P20" s="66">
        <f t="shared" si="7"/>
        <v>4530</v>
      </c>
      <c r="Q20" s="66">
        <f t="shared" si="7"/>
        <v>5330</v>
      </c>
      <c r="R20" s="68">
        <f>SUM(R6:R19)</f>
        <v>52382</v>
      </c>
    </row>
    <row r="21" spans="1:18" ht="15.75" thickBot="1" x14ac:dyDescent="0.3">
      <c r="A21" s="50"/>
      <c r="B21" s="51"/>
      <c r="C21" s="52"/>
      <c r="D21" s="52"/>
      <c r="E21" s="52"/>
      <c r="F21" s="52"/>
      <c r="G21" s="52"/>
      <c r="H21" s="52"/>
      <c r="I21" s="52"/>
      <c r="J21" s="50"/>
      <c r="K21" s="51"/>
      <c r="L21" s="52"/>
      <c r="M21" s="52"/>
      <c r="N21" s="52"/>
      <c r="O21" s="52"/>
      <c r="P21" s="52"/>
      <c r="Q21" s="52"/>
      <c r="R21" s="52"/>
    </row>
    <row r="22" spans="1:18" ht="15.75" thickBot="1" x14ac:dyDescent="0.3">
      <c r="A22" s="57" t="s">
        <v>238</v>
      </c>
      <c r="B22" s="42"/>
      <c r="C22" s="58" t="s">
        <v>7</v>
      </c>
      <c r="D22" s="42"/>
      <c r="E22" s="59"/>
      <c r="F22" s="92" t="s">
        <v>76</v>
      </c>
      <c r="G22" s="92" t="s">
        <v>81</v>
      </c>
      <c r="H22" s="92" t="s">
        <v>100</v>
      </c>
      <c r="I22" s="93" t="s">
        <v>80</v>
      </c>
      <c r="J22" s="50"/>
      <c r="K22" s="51"/>
      <c r="L22" s="52"/>
      <c r="M22" s="52"/>
      <c r="N22" s="52"/>
      <c r="O22" s="52"/>
      <c r="P22" s="52"/>
      <c r="Q22" s="52"/>
      <c r="R22" s="52"/>
    </row>
    <row r="23" spans="1:18" x14ac:dyDescent="0.25">
      <c r="A23" s="60" t="s">
        <v>85</v>
      </c>
      <c r="B23" s="5" t="s">
        <v>86</v>
      </c>
      <c r="C23" s="53" t="s">
        <v>93</v>
      </c>
      <c r="D23" s="5" t="s">
        <v>94</v>
      </c>
      <c r="E23" s="5" t="s">
        <v>95</v>
      </c>
      <c r="F23" s="81"/>
      <c r="G23" s="81"/>
      <c r="H23" s="81"/>
      <c r="I23" s="81"/>
      <c r="J23" s="50"/>
      <c r="K23" s="51"/>
      <c r="L23" s="52"/>
      <c r="M23" s="52"/>
      <c r="N23" s="52"/>
      <c r="O23" s="52"/>
      <c r="P23" s="52"/>
      <c r="Q23" s="52"/>
      <c r="R23" s="52"/>
    </row>
    <row r="24" spans="1:18" x14ac:dyDescent="0.25">
      <c r="A24" s="61" t="s">
        <v>2</v>
      </c>
      <c r="B24" s="15" t="s">
        <v>0</v>
      </c>
      <c r="C24" s="55">
        <v>1102</v>
      </c>
      <c r="D24" s="21">
        <v>3446</v>
      </c>
      <c r="E24" s="56">
        <v>2240</v>
      </c>
      <c r="F24" s="21">
        <v>67</v>
      </c>
      <c r="G24" s="21">
        <v>1053</v>
      </c>
      <c r="H24" s="21">
        <v>946</v>
      </c>
      <c r="I24" s="62">
        <f>SUM(C24:H24)</f>
        <v>8854</v>
      </c>
      <c r="J24" s="50"/>
      <c r="K24" s="51"/>
      <c r="L24" s="52"/>
      <c r="M24" s="52"/>
      <c r="N24" s="52"/>
      <c r="O24" s="52"/>
      <c r="P24" s="52"/>
      <c r="Q24" s="52"/>
      <c r="R24" s="52"/>
    </row>
    <row r="25" spans="1:18" x14ac:dyDescent="0.25">
      <c r="A25" s="61" t="s">
        <v>2</v>
      </c>
      <c r="B25" s="15" t="s">
        <v>1</v>
      </c>
      <c r="C25" s="55">
        <v>707</v>
      </c>
      <c r="D25" s="21">
        <v>2594</v>
      </c>
      <c r="E25" s="56">
        <v>1988</v>
      </c>
      <c r="F25" s="21">
        <v>46</v>
      </c>
      <c r="G25" s="21">
        <v>567</v>
      </c>
      <c r="H25" s="21">
        <v>517</v>
      </c>
      <c r="I25" s="62">
        <f t="shared" ref="I25:I37" si="8">SUM(C25:H25)</f>
        <v>6419</v>
      </c>
      <c r="J25" s="50"/>
      <c r="K25" s="51"/>
      <c r="L25" s="52"/>
      <c r="M25" s="52"/>
      <c r="N25" s="52"/>
      <c r="O25" s="52"/>
      <c r="P25" s="52"/>
      <c r="Q25" s="52"/>
      <c r="R25" s="52"/>
    </row>
    <row r="26" spans="1:18" x14ac:dyDescent="0.25">
      <c r="A26" s="61" t="s">
        <v>4</v>
      </c>
      <c r="B26" s="15" t="s">
        <v>0</v>
      </c>
      <c r="C26" s="55">
        <v>604</v>
      </c>
      <c r="D26" s="21">
        <v>2306</v>
      </c>
      <c r="E26" s="56">
        <v>2031</v>
      </c>
      <c r="F26" s="21">
        <v>20</v>
      </c>
      <c r="G26" s="21">
        <v>607</v>
      </c>
      <c r="H26" s="21">
        <v>804</v>
      </c>
      <c r="I26" s="62">
        <f t="shared" si="8"/>
        <v>6372</v>
      </c>
      <c r="J26" s="50"/>
      <c r="K26" s="51"/>
      <c r="L26" s="52"/>
      <c r="M26" s="52"/>
      <c r="N26" s="52"/>
      <c r="O26" s="52"/>
      <c r="P26" s="52"/>
      <c r="Q26" s="52"/>
      <c r="R26" s="52"/>
    </row>
    <row r="27" spans="1:18" x14ac:dyDescent="0.25">
      <c r="A27" s="61" t="s">
        <v>4</v>
      </c>
      <c r="B27" s="15" t="s">
        <v>1</v>
      </c>
      <c r="C27" s="55">
        <v>477</v>
      </c>
      <c r="D27" s="21">
        <v>1809</v>
      </c>
      <c r="E27" s="56">
        <v>1493</v>
      </c>
      <c r="F27" s="21">
        <v>9</v>
      </c>
      <c r="G27" s="21">
        <v>309</v>
      </c>
      <c r="H27" s="21">
        <v>516</v>
      </c>
      <c r="I27" s="62">
        <f t="shared" si="8"/>
        <v>4613</v>
      </c>
      <c r="J27" s="50"/>
      <c r="K27" s="51"/>
      <c r="L27" s="52"/>
      <c r="M27" s="52"/>
      <c r="N27" s="52"/>
      <c r="O27" s="52"/>
      <c r="P27" s="52"/>
      <c r="Q27" s="52"/>
      <c r="R27" s="52"/>
    </row>
    <row r="28" spans="1:18" x14ac:dyDescent="0.25">
      <c r="A28" s="61" t="s">
        <v>6</v>
      </c>
      <c r="B28" s="15" t="s">
        <v>0</v>
      </c>
      <c r="C28" s="55">
        <v>399</v>
      </c>
      <c r="D28" s="21">
        <v>1559</v>
      </c>
      <c r="E28" s="56">
        <v>1450</v>
      </c>
      <c r="F28" s="21">
        <v>30</v>
      </c>
      <c r="G28" s="21">
        <v>554</v>
      </c>
      <c r="H28" s="21">
        <v>618</v>
      </c>
      <c r="I28" s="62">
        <f t="shared" si="8"/>
        <v>4610</v>
      </c>
      <c r="J28" s="50"/>
      <c r="K28" s="51"/>
      <c r="L28" s="52"/>
      <c r="M28" s="52"/>
      <c r="N28" s="52"/>
      <c r="O28" s="52"/>
      <c r="P28" s="52"/>
      <c r="Q28" s="52"/>
      <c r="R28" s="52"/>
    </row>
    <row r="29" spans="1:18" x14ac:dyDescent="0.25">
      <c r="A29" s="61" t="s">
        <v>6</v>
      </c>
      <c r="B29" s="15" t="s">
        <v>1</v>
      </c>
      <c r="C29" s="55">
        <v>267</v>
      </c>
      <c r="D29" s="21">
        <v>1172</v>
      </c>
      <c r="E29" s="56">
        <v>1254</v>
      </c>
      <c r="F29" s="21">
        <v>12</v>
      </c>
      <c r="G29" s="21">
        <v>242</v>
      </c>
      <c r="H29" s="21">
        <v>393</v>
      </c>
      <c r="I29" s="62">
        <f t="shared" si="8"/>
        <v>3340</v>
      </c>
      <c r="J29" s="50"/>
      <c r="K29" s="51"/>
      <c r="L29" s="52"/>
      <c r="M29" s="52"/>
      <c r="N29" s="52"/>
      <c r="O29" s="52"/>
      <c r="P29" s="52"/>
      <c r="Q29" s="52"/>
      <c r="R29" s="52"/>
    </row>
    <row r="30" spans="1:18" x14ac:dyDescent="0.25">
      <c r="A30" s="61" t="s">
        <v>3</v>
      </c>
      <c r="B30" s="15" t="s">
        <v>0</v>
      </c>
      <c r="C30" s="55">
        <v>390</v>
      </c>
      <c r="D30" s="21">
        <v>1438</v>
      </c>
      <c r="E30" s="56">
        <v>1153</v>
      </c>
      <c r="F30" s="21">
        <v>8</v>
      </c>
      <c r="G30" s="21">
        <v>281</v>
      </c>
      <c r="H30" s="21">
        <v>571</v>
      </c>
      <c r="I30" s="62">
        <f t="shared" si="8"/>
        <v>3841</v>
      </c>
      <c r="J30" s="50"/>
      <c r="K30" s="51"/>
      <c r="L30" s="52"/>
      <c r="M30" s="52"/>
      <c r="N30" s="52"/>
      <c r="O30" s="52"/>
      <c r="P30" s="52"/>
      <c r="Q30" s="52"/>
      <c r="R30" s="52"/>
    </row>
    <row r="31" spans="1:18" x14ac:dyDescent="0.25">
      <c r="A31" s="61" t="s">
        <v>3</v>
      </c>
      <c r="B31" s="15" t="s">
        <v>1</v>
      </c>
      <c r="C31" s="55">
        <v>271</v>
      </c>
      <c r="D31" s="21">
        <v>1139</v>
      </c>
      <c r="E31" s="56">
        <v>940</v>
      </c>
      <c r="F31" s="21">
        <v>5</v>
      </c>
      <c r="G31" s="21">
        <v>151</v>
      </c>
      <c r="H31" s="21">
        <v>350</v>
      </c>
      <c r="I31" s="62">
        <f t="shared" si="8"/>
        <v>2856</v>
      </c>
      <c r="J31" s="50"/>
      <c r="K31" s="51"/>
      <c r="L31" s="52"/>
      <c r="M31" s="52"/>
      <c r="N31" s="52"/>
      <c r="O31" s="52"/>
      <c r="P31" s="52"/>
      <c r="Q31" s="52"/>
      <c r="R31" s="52"/>
    </row>
    <row r="32" spans="1:18" x14ac:dyDescent="0.25">
      <c r="A32" s="61" t="s">
        <v>5</v>
      </c>
      <c r="B32" s="15" t="s">
        <v>0</v>
      </c>
      <c r="C32" s="55">
        <v>431</v>
      </c>
      <c r="D32" s="21">
        <v>1679</v>
      </c>
      <c r="E32" s="56">
        <v>1000</v>
      </c>
      <c r="F32" s="21">
        <v>15</v>
      </c>
      <c r="G32" s="21">
        <v>198</v>
      </c>
      <c r="H32" s="21">
        <v>383</v>
      </c>
      <c r="I32" s="62">
        <f t="shared" si="8"/>
        <v>3706</v>
      </c>
      <c r="J32" s="50"/>
      <c r="K32" s="51"/>
      <c r="L32" s="52"/>
      <c r="M32" s="52"/>
      <c r="N32" s="52"/>
      <c r="O32" s="52"/>
      <c r="P32" s="52"/>
      <c r="Q32" s="52"/>
      <c r="R32" s="52"/>
    </row>
    <row r="33" spans="1:49" x14ac:dyDescent="0.25">
      <c r="A33" s="61" t="s">
        <v>5</v>
      </c>
      <c r="B33" s="15" t="s">
        <v>1</v>
      </c>
      <c r="C33" s="55">
        <v>305</v>
      </c>
      <c r="D33" s="21">
        <v>1199</v>
      </c>
      <c r="E33" s="56">
        <v>715</v>
      </c>
      <c r="F33" s="21">
        <v>10</v>
      </c>
      <c r="G33" s="21">
        <v>103</v>
      </c>
      <c r="H33" s="21">
        <v>256</v>
      </c>
      <c r="I33" s="62">
        <f t="shared" si="8"/>
        <v>2588</v>
      </c>
      <c r="J33" s="50"/>
      <c r="K33" s="51"/>
      <c r="L33" s="52"/>
      <c r="M33" s="52"/>
      <c r="N33" s="52"/>
      <c r="O33" s="52"/>
      <c r="P33" s="52"/>
      <c r="Q33" s="52"/>
      <c r="R33" s="52"/>
    </row>
    <row r="34" spans="1:49" x14ac:dyDescent="0.25">
      <c r="A34" s="61" t="s">
        <v>98</v>
      </c>
      <c r="B34" s="15" t="s">
        <v>0</v>
      </c>
      <c r="C34" s="55">
        <v>220</v>
      </c>
      <c r="D34" s="21">
        <v>415</v>
      </c>
      <c r="E34" s="56">
        <v>174</v>
      </c>
      <c r="F34" s="21">
        <v>11</v>
      </c>
      <c r="G34" s="21">
        <v>196</v>
      </c>
      <c r="H34" s="21">
        <v>42</v>
      </c>
      <c r="I34" s="62">
        <f t="shared" si="8"/>
        <v>1058</v>
      </c>
      <c r="J34" s="50"/>
      <c r="K34" s="51"/>
      <c r="L34" s="52"/>
      <c r="M34" s="52"/>
      <c r="N34" s="52"/>
      <c r="O34" s="52"/>
      <c r="P34" s="52"/>
      <c r="Q34" s="52"/>
      <c r="R34" s="52"/>
    </row>
    <row r="35" spans="1:49" x14ac:dyDescent="0.25">
      <c r="A35" s="61" t="s">
        <v>98</v>
      </c>
      <c r="B35" s="15" t="s">
        <v>1</v>
      </c>
      <c r="C35" s="55">
        <v>168</v>
      </c>
      <c r="D35" s="21">
        <v>372</v>
      </c>
      <c r="E35" s="56">
        <v>197</v>
      </c>
      <c r="F35" s="21">
        <v>1</v>
      </c>
      <c r="G35" s="21">
        <v>88</v>
      </c>
      <c r="H35" s="21">
        <v>32</v>
      </c>
      <c r="I35" s="62">
        <f t="shared" si="8"/>
        <v>858</v>
      </c>
      <c r="J35" s="50"/>
      <c r="K35" s="51"/>
      <c r="L35" s="52"/>
      <c r="M35" s="52"/>
      <c r="N35" s="52"/>
      <c r="O35" s="52"/>
      <c r="P35" s="52"/>
      <c r="Q35" s="52"/>
      <c r="R35" s="52"/>
    </row>
    <row r="36" spans="1:49" x14ac:dyDescent="0.25">
      <c r="A36" s="61" t="s">
        <v>8</v>
      </c>
      <c r="B36" s="15" t="s">
        <v>0</v>
      </c>
      <c r="C36" s="55">
        <v>116</v>
      </c>
      <c r="D36" s="21">
        <v>347</v>
      </c>
      <c r="E36" s="56">
        <v>236</v>
      </c>
      <c r="F36" s="21">
        <v>0</v>
      </c>
      <c r="G36" s="21">
        <v>44</v>
      </c>
      <c r="H36" s="21">
        <v>38</v>
      </c>
      <c r="I36" s="62">
        <f t="shared" si="8"/>
        <v>781</v>
      </c>
      <c r="J36" s="50"/>
      <c r="K36" s="51"/>
      <c r="L36" s="52"/>
      <c r="M36" s="52"/>
      <c r="N36" s="52"/>
      <c r="O36" s="52"/>
      <c r="P36" s="52"/>
      <c r="Q36" s="52"/>
      <c r="R36" s="52"/>
    </row>
    <row r="37" spans="1:49" x14ac:dyDescent="0.25">
      <c r="A37" s="61" t="s">
        <v>8</v>
      </c>
      <c r="B37" s="15" t="s">
        <v>1</v>
      </c>
      <c r="C37" s="55">
        <v>41</v>
      </c>
      <c r="D37" s="21">
        <v>199</v>
      </c>
      <c r="E37" s="56">
        <v>152</v>
      </c>
      <c r="F37" s="21">
        <v>0</v>
      </c>
      <c r="G37" s="21">
        <v>10</v>
      </c>
      <c r="H37" s="21">
        <v>22</v>
      </c>
      <c r="I37" s="62">
        <f t="shared" si="8"/>
        <v>424</v>
      </c>
      <c r="J37" s="50"/>
      <c r="K37" s="51"/>
      <c r="L37" s="52"/>
      <c r="M37" s="52"/>
      <c r="N37" s="52"/>
      <c r="O37" s="52"/>
      <c r="P37" s="52"/>
      <c r="Q37" s="52"/>
      <c r="R37" s="52"/>
    </row>
    <row r="38" spans="1:49" ht="15.75" thickBot="1" x14ac:dyDescent="0.3">
      <c r="A38" s="63"/>
      <c r="B38" s="64" t="s">
        <v>80</v>
      </c>
      <c r="C38" s="65">
        <f>SUM(C24:C37)</f>
        <v>5498</v>
      </c>
      <c r="D38" s="66">
        <f t="shared" ref="D38:H38" si="9">SUM(D24:D37)</f>
        <v>19674</v>
      </c>
      <c r="E38" s="67">
        <f t="shared" si="9"/>
        <v>15023</v>
      </c>
      <c r="F38" s="66">
        <f t="shared" si="9"/>
        <v>234</v>
      </c>
      <c r="G38" s="66">
        <f t="shared" si="9"/>
        <v>4403</v>
      </c>
      <c r="H38" s="66">
        <f t="shared" si="9"/>
        <v>5488</v>
      </c>
      <c r="I38" s="68">
        <f>SUM(I24:I37)</f>
        <v>50320</v>
      </c>
      <c r="J38" s="50"/>
      <c r="K38" s="51"/>
      <c r="L38" s="52"/>
      <c r="M38" s="52"/>
      <c r="N38" s="52"/>
      <c r="O38" s="52"/>
      <c r="P38" s="52"/>
      <c r="Q38" s="52"/>
      <c r="R38" s="52"/>
    </row>
    <row r="39" spans="1:49" x14ac:dyDescent="0.25">
      <c r="A39" s="50"/>
      <c r="B39" s="51"/>
      <c r="C39" s="52"/>
      <c r="D39" s="52"/>
      <c r="E39" s="52"/>
      <c r="F39" s="52"/>
      <c r="G39" s="52"/>
      <c r="H39" s="52"/>
      <c r="I39" s="52"/>
      <c r="J39" s="50"/>
      <c r="K39" s="51"/>
      <c r="L39" s="52"/>
      <c r="M39" s="52"/>
      <c r="N39" s="52"/>
      <c r="O39" s="52"/>
      <c r="P39" s="52"/>
      <c r="Q39" s="52"/>
      <c r="R39" s="52"/>
    </row>
    <row r="40" spans="1:49" x14ac:dyDescent="0.25">
      <c r="A40" s="50"/>
      <c r="B40" s="51"/>
      <c r="C40" s="52"/>
      <c r="D40" s="52"/>
      <c r="E40" s="52"/>
      <c r="F40" s="52"/>
      <c r="G40" s="52"/>
      <c r="H40" s="52"/>
      <c r="I40" s="52"/>
      <c r="J40" s="50"/>
      <c r="K40" s="51"/>
      <c r="L40" s="52"/>
      <c r="M40" s="52"/>
      <c r="N40" s="52"/>
      <c r="O40" s="52"/>
      <c r="P40" s="52"/>
      <c r="Q40" s="52"/>
      <c r="R40" s="52"/>
    </row>
    <row r="41" spans="1:49" x14ac:dyDescent="0.25">
      <c r="A41" s="16" t="s">
        <v>245</v>
      </c>
      <c r="H41" s="10"/>
      <c r="I41" s="11"/>
      <c r="J41" s="9"/>
      <c r="M41" s="8"/>
      <c r="N41" s="8"/>
      <c r="O41" s="69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0"/>
      <c r="AB41" s="50"/>
      <c r="AC41" s="51"/>
      <c r="AD41" s="51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</row>
    <row r="42" spans="1:49" x14ac:dyDescent="0.25">
      <c r="A42" s="25" t="s">
        <v>241</v>
      </c>
      <c r="H42" s="10"/>
      <c r="I42" s="11"/>
      <c r="J42" s="9"/>
      <c r="M42" s="8"/>
      <c r="N42" s="8"/>
      <c r="O42" s="69"/>
      <c r="P42" s="51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0"/>
      <c r="AB42" s="50"/>
      <c r="AC42" s="51"/>
      <c r="AD42" s="51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</row>
    <row r="43" spans="1:49" ht="15.75" thickBot="1" x14ac:dyDescent="0.3">
      <c r="A43" s="25"/>
      <c r="H43" s="10"/>
      <c r="I43" s="11"/>
      <c r="J43" s="9"/>
      <c r="M43" s="8"/>
      <c r="N43" s="8"/>
      <c r="O43" s="50"/>
      <c r="P43" s="51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0"/>
      <c r="AB43" s="50"/>
      <c r="AC43" s="51"/>
      <c r="AD43" s="51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</row>
    <row r="44" spans="1:49" ht="15.75" thickBot="1" x14ac:dyDescent="0.3">
      <c r="A44" s="57" t="s">
        <v>77</v>
      </c>
      <c r="B44" s="42"/>
      <c r="C44" s="58" t="s">
        <v>7</v>
      </c>
      <c r="D44" s="42"/>
      <c r="E44" s="42"/>
      <c r="F44" s="42"/>
      <c r="G44" s="42"/>
      <c r="H44" s="59"/>
      <c r="I44" s="38" t="s">
        <v>76</v>
      </c>
      <c r="J44" s="38" t="s">
        <v>87</v>
      </c>
      <c r="K44" s="38" t="s">
        <v>81</v>
      </c>
      <c r="L44" s="38" t="s">
        <v>87</v>
      </c>
      <c r="M44" s="38" t="s">
        <v>100</v>
      </c>
      <c r="N44" s="38" t="s">
        <v>87</v>
      </c>
      <c r="O44" s="38" t="s">
        <v>80</v>
      </c>
      <c r="P44" s="41" t="s">
        <v>87</v>
      </c>
      <c r="Q44" s="42" t="s">
        <v>78</v>
      </c>
      <c r="R44" s="42"/>
      <c r="S44" s="58" t="s">
        <v>7</v>
      </c>
      <c r="T44" s="42"/>
      <c r="U44" s="42"/>
      <c r="V44" s="42"/>
      <c r="W44" s="42"/>
      <c r="X44" s="59"/>
      <c r="Y44" s="38" t="s">
        <v>76</v>
      </c>
      <c r="Z44" s="38" t="s">
        <v>87</v>
      </c>
      <c r="AA44" s="38" t="s">
        <v>81</v>
      </c>
      <c r="AB44" s="38" t="s">
        <v>87</v>
      </c>
      <c r="AC44" s="38" t="s">
        <v>100</v>
      </c>
      <c r="AD44" s="38" t="s">
        <v>87</v>
      </c>
      <c r="AE44" s="38" t="s">
        <v>80</v>
      </c>
      <c r="AF44" s="41" t="s">
        <v>87</v>
      </c>
    </row>
    <row r="45" spans="1:49" x14ac:dyDescent="0.25">
      <c r="A45" s="39" t="s">
        <v>85</v>
      </c>
      <c r="B45" s="38" t="s">
        <v>86</v>
      </c>
      <c r="C45" s="89" t="s">
        <v>93</v>
      </c>
      <c r="D45" s="38" t="s">
        <v>87</v>
      </c>
      <c r="E45" s="38" t="s">
        <v>94</v>
      </c>
      <c r="F45" s="38" t="s">
        <v>87</v>
      </c>
      <c r="G45" s="38" t="s">
        <v>95</v>
      </c>
      <c r="H45" s="90" t="s">
        <v>87</v>
      </c>
      <c r="I45" s="38"/>
      <c r="J45" s="38"/>
      <c r="K45" s="38"/>
      <c r="L45" s="38"/>
      <c r="M45" s="38"/>
      <c r="N45" s="38"/>
      <c r="O45" s="38"/>
      <c r="P45" s="41"/>
      <c r="Q45" s="38" t="s">
        <v>85</v>
      </c>
      <c r="R45" s="38" t="s">
        <v>86</v>
      </c>
      <c r="S45" s="89" t="s">
        <v>93</v>
      </c>
      <c r="T45" s="38" t="s">
        <v>87</v>
      </c>
      <c r="U45" s="38" t="s">
        <v>94</v>
      </c>
      <c r="V45" s="38" t="s">
        <v>87</v>
      </c>
      <c r="W45" s="38" t="s">
        <v>95</v>
      </c>
      <c r="X45" s="90" t="s">
        <v>87</v>
      </c>
      <c r="Y45" s="38"/>
      <c r="Z45" s="38"/>
      <c r="AA45" s="38"/>
      <c r="AB45" s="38"/>
      <c r="AC45" s="38"/>
      <c r="AD45" s="38"/>
      <c r="AE45" s="38"/>
      <c r="AF45" s="41"/>
    </row>
    <row r="46" spans="1:49" x14ac:dyDescent="0.25">
      <c r="A46" s="61" t="s">
        <v>2</v>
      </c>
      <c r="B46" s="15" t="s">
        <v>0</v>
      </c>
      <c r="C46" s="55">
        <v>169</v>
      </c>
      <c r="D46" s="84">
        <v>0.13172252533125486</v>
      </c>
      <c r="E46" s="21">
        <v>195</v>
      </c>
      <c r="F46" s="84">
        <v>5.2788305360043315E-2</v>
      </c>
      <c r="G46" s="21">
        <v>134</v>
      </c>
      <c r="H46" s="88">
        <v>5.6851930420025454E-2</v>
      </c>
      <c r="I46" s="21">
        <v>9</v>
      </c>
      <c r="J46" s="84">
        <v>0.13043478260869565</v>
      </c>
      <c r="K46" s="21">
        <v>418</v>
      </c>
      <c r="L46" s="84">
        <v>0.37221727515583258</v>
      </c>
      <c r="M46" s="21">
        <v>68</v>
      </c>
      <c r="N46" s="84">
        <v>7.3196986006458561E-2</v>
      </c>
      <c r="O46" s="52">
        <v>993</v>
      </c>
      <c r="P46" s="85">
        <v>0.10533573777447756</v>
      </c>
      <c r="Q46" s="15" t="s">
        <v>2</v>
      </c>
      <c r="R46" s="15" t="s">
        <v>0</v>
      </c>
      <c r="S46" s="55">
        <v>157</v>
      </c>
      <c r="T46" s="84">
        <v>0.13711790393013101</v>
      </c>
      <c r="U46" s="21">
        <v>184</v>
      </c>
      <c r="V46" s="84">
        <v>5.2065647990945103E-2</v>
      </c>
      <c r="W46" s="21">
        <v>135</v>
      </c>
      <c r="X46" s="88">
        <v>5.5555555555555552E-2</v>
      </c>
      <c r="Y46" s="21">
        <v>22</v>
      </c>
      <c r="Z46" s="84">
        <v>0.3188405797101449</v>
      </c>
      <c r="AA46" s="21">
        <v>452</v>
      </c>
      <c r="AB46" s="84">
        <v>0.40249332146037398</v>
      </c>
      <c r="AC46" s="21">
        <v>75</v>
      </c>
      <c r="AD46" s="84">
        <v>8.0906148867313912E-2</v>
      </c>
      <c r="AE46" s="52">
        <v>1025</v>
      </c>
      <c r="AF46" s="85">
        <v>0.1110749891634157</v>
      </c>
    </row>
    <row r="47" spans="1:49" x14ac:dyDescent="0.25">
      <c r="A47" s="61" t="s">
        <v>2</v>
      </c>
      <c r="B47" s="15" t="s">
        <v>1</v>
      </c>
      <c r="C47" s="55">
        <v>104</v>
      </c>
      <c r="D47" s="84">
        <v>0.12206572769953052</v>
      </c>
      <c r="E47" s="21">
        <v>146</v>
      </c>
      <c r="F47" s="84">
        <v>5.1883439943141436E-2</v>
      </c>
      <c r="G47" s="21">
        <v>88</v>
      </c>
      <c r="H47" s="88">
        <v>4.1431261770244823E-2</v>
      </c>
      <c r="I47" s="21">
        <v>4</v>
      </c>
      <c r="J47" s="84">
        <v>8.5106382978723402E-2</v>
      </c>
      <c r="K47" s="21">
        <v>221</v>
      </c>
      <c r="L47" s="84">
        <v>0.3733108108108108</v>
      </c>
      <c r="M47" s="21">
        <v>29</v>
      </c>
      <c r="N47" s="84">
        <v>5.6530214424951264E-2</v>
      </c>
      <c r="O47" s="52">
        <v>592</v>
      </c>
      <c r="P47" s="85">
        <v>8.5143103696246225E-2</v>
      </c>
      <c r="Q47" s="15" t="s">
        <v>2</v>
      </c>
      <c r="R47" s="15" t="s">
        <v>1</v>
      </c>
      <c r="S47" s="55">
        <v>82</v>
      </c>
      <c r="T47" s="84">
        <v>0.11664295874822191</v>
      </c>
      <c r="U47" s="21">
        <v>134</v>
      </c>
      <c r="V47" s="84">
        <v>4.9355432780847149E-2</v>
      </c>
      <c r="W47" s="21">
        <v>107</v>
      </c>
      <c r="X47" s="88">
        <v>5.0093632958801496E-2</v>
      </c>
      <c r="Y47" s="21">
        <v>4</v>
      </c>
      <c r="Z47" s="84">
        <v>8.5106382978723402E-2</v>
      </c>
      <c r="AA47" s="21">
        <v>208</v>
      </c>
      <c r="AB47" s="84">
        <v>0.35135135135135137</v>
      </c>
      <c r="AC47" s="21">
        <v>47</v>
      </c>
      <c r="AD47" s="84">
        <v>9.0384615384615383E-2</v>
      </c>
      <c r="AE47" s="52">
        <v>582</v>
      </c>
      <c r="AF47" s="85">
        <v>8.6697452703709224E-2</v>
      </c>
      <c r="AW47" s="26"/>
    </row>
    <row r="48" spans="1:49" x14ac:dyDescent="0.25">
      <c r="A48" s="61" t="s">
        <v>4</v>
      </c>
      <c r="B48" s="15" t="s">
        <v>0</v>
      </c>
      <c r="C48" s="55">
        <v>125</v>
      </c>
      <c r="D48" s="84">
        <v>0.16688918558077437</v>
      </c>
      <c r="E48" s="21">
        <v>187</v>
      </c>
      <c r="F48" s="84">
        <v>7.0406626506024098E-2</v>
      </c>
      <c r="G48" s="21">
        <v>136</v>
      </c>
      <c r="H48" s="88">
        <v>6.5102920057443753E-2</v>
      </c>
      <c r="I48" s="21">
        <v>6</v>
      </c>
      <c r="J48" s="84">
        <v>0.21428571428571427</v>
      </c>
      <c r="K48" s="21">
        <v>299</v>
      </c>
      <c r="L48" s="84">
        <v>0.47310126582278483</v>
      </c>
      <c r="M48" s="21">
        <v>39</v>
      </c>
      <c r="N48" s="84">
        <v>5.2989130434782608E-2</v>
      </c>
      <c r="O48" s="52">
        <v>792</v>
      </c>
      <c r="P48" s="85">
        <v>0.11473272490221642</v>
      </c>
      <c r="Q48" s="15" t="s">
        <v>4</v>
      </c>
      <c r="R48" s="15" t="s">
        <v>0</v>
      </c>
      <c r="S48" s="55">
        <v>119</v>
      </c>
      <c r="T48" s="84">
        <v>0.17499999999999999</v>
      </c>
      <c r="U48" s="21">
        <v>218</v>
      </c>
      <c r="V48" s="84">
        <v>8.4890965732087223E-2</v>
      </c>
      <c r="W48" s="21">
        <v>160</v>
      </c>
      <c r="X48" s="88">
        <v>8.0604534005037781E-2</v>
      </c>
      <c r="Y48" s="21">
        <v>9</v>
      </c>
      <c r="Z48" s="84">
        <v>0.32142857142857145</v>
      </c>
      <c r="AA48" s="21">
        <v>306</v>
      </c>
      <c r="AB48" s="84">
        <v>0.48417721518987344</v>
      </c>
      <c r="AC48" s="21">
        <v>37</v>
      </c>
      <c r="AD48" s="84">
        <v>5.1317614424410539E-2</v>
      </c>
      <c r="AE48" s="52">
        <v>849</v>
      </c>
      <c r="AF48" s="85">
        <v>0.12836407620199577</v>
      </c>
    </row>
    <row r="49" spans="1:32" x14ac:dyDescent="0.25">
      <c r="A49" s="61" t="s">
        <v>4</v>
      </c>
      <c r="B49" s="15" t="s">
        <v>1</v>
      </c>
      <c r="C49" s="55">
        <v>72</v>
      </c>
      <c r="D49" s="84">
        <v>0.13980582524271845</v>
      </c>
      <c r="E49" s="21">
        <v>103</v>
      </c>
      <c r="F49" s="84">
        <v>5.2099140111279717E-2</v>
      </c>
      <c r="G49" s="21">
        <v>88</v>
      </c>
      <c r="H49" s="88">
        <v>5.6158264199106571E-2</v>
      </c>
      <c r="I49" s="21">
        <v>4</v>
      </c>
      <c r="J49" s="84">
        <v>0.2</v>
      </c>
      <c r="K49" s="21">
        <v>126</v>
      </c>
      <c r="L49" s="84">
        <v>0.41447368421052633</v>
      </c>
      <c r="M49" s="21">
        <v>45</v>
      </c>
      <c r="N49" s="84">
        <v>8.4427767354596617E-2</v>
      </c>
      <c r="O49" s="52">
        <v>438</v>
      </c>
      <c r="P49" s="85">
        <v>8.9042488310632245E-2</v>
      </c>
      <c r="Q49" s="15" t="s">
        <v>4</v>
      </c>
      <c r="R49" s="15" t="s">
        <v>1</v>
      </c>
      <c r="S49" s="55">
        <v>87</v>
      </c>
      <c r="T49" s="84">
        <v>0.18629550321199143</v>
      </c>
      <c r="U49" s="21">
        <v>104</v>
      </c>
      <c r="V49" s="84">
        <v>5.4997355896351137E-2</v>
      </c>
      <c r="W49" s="21">
        <v>92</v>
      </c>
      <c r="X49" s="88">
        <v>6.3056888279643591E-2</v>
      </c>
      <c r="Y49" s="21">
        <v>2</v>
      </c>
      <c r="Z49" s="84">
        <v>0.1</v>
      </c>
      <c r="AA49" s="21">
        <v>145</v>
      </c>
      <c r="AB49" s="84">
        <v>0.47697368421052633</v>
      </c>
      <c r="AC49" s="21">
        <v>43</v>
      </c>
      <c r="AD49" s="84">
        <v>8.3657587548638127E-2</v>
      </c>
      <c r="AE49" s="52">
        <v>473</v>
      </c>
      <c r="AF49" s="85">
        <v>0.10161117078410312</v>
      </c>
    </row>
    <row r="50" spans="1:32" x14ac:dyDescent="0.25">
      <c r="A50" s="61" t="s">
        <v>6</v>
      </c>
      <c r="B50" s="15" t="s">
        <v>0</v>
      </c>
      <c r="C50" s="55">
        <v>28</v>
      </c>
      <c r="D50" s="84">
        <v>6.4965197215777259E-2</v>
      </c>
      <c r="E50" s="21">
        <v>69</v>
      </c>
      <c r="F50" s="84">
        <v>3.6702127659574466E-2</v>
      </c>
      <c r="G50" s="21">
        <v>45</v>
      </c>
      <c r="H50" s="88">
        <v>2.9296875E-2</v>
      </c>
      <c r="I50" s="21">
        <v>4</v>
      </c>
      <c r="J50" s="84">
        <v>0.12121212121212122</v>
      </c>
      <c r="K50" s="21">
        <v>244</v>
      </c>
      <c r="L50" s="84">
        <v>0.43884892086330934</v>
      </c>
      <c r="M50" s="21">
        <v>31</v>
      </c>
      <c r="N50" s="84">
        <v>5.0324675324675328E-2</v>
      </c>
      <c r="O50" s="52">
        <v>421</v>
      </c>
      <c r="P50" s="85">
        <v>8.3764424990051725E-2</v>
      </c>
      <c r="Q50" s="15" t="s">
        <v>6</v>
      </c>
      <c r="R50" s="15" t="s">
        <v>0</v>
      </c>
      <c r="S50" s="55">
        <v>51</v>
      </c>
      <c r="T50" s="84">
        <v>0.11971830985915492</v>
      </c>
      <c r="U50" s="21">
        <v>63</v>
      </c>
      <c r="V50" s="84">
        <v>3.7544696066746125E-2</v>
      </c>
      <c r="W50" s="21">
        <v>48</v>
      </c>
      <c r="X50" s="88">
        <v>3.0245746691871456E-2</v>
      </c>
      <c r="Y50" s="21">
        <v>11</v>
      </c>
      <c r="Z50" s="84">
        <v>0.33333333333333331</v>
      </c>
      <c r="AA50" s="21">
        <v>243</v>
      </c>
      <c r="AB50" s="84">
        <v>0.43705035971223022</v>
      </c>
      <c r="AC50" s="21">
        <v>24</v>
      </c>
      <c r="AD50" s="84">
        <v>0.04</v>
      </c>
      <c r="AE50" s="52">
        <v>440</v>
      </c>
      <c r="AF50" s="85">
        <v>9.0163934426229511E-2</v>
      </c>
    </row>
    <row r="51" spans="1:32" x14ac:dyDescent="0.25">
      <c r="A51" s="61" t="s">
        <v>6</v>
      </c>
      <c r="B51" s="15" t="s">
        <v>1</v>
      </c>
      <c r="C51" s="55">
        <v>47</v>
      </c>
      <c r="D51" s="84">
        <v>0.15161290322580645</v>
      </c>
      <c r="E51" s="21">
        <v>39</v>
      </c>
      <c r="F51" s="84">
        <v>2.9839326702371844E-2</v>
      </c>
      <c r="G51" s="21">
        <v>40</v>
      </c>
      <c r="H51" s="88">
        <v>2.7491408934707903E-2</v>
      </c>
      <c r="I51" s="21">
        <v>4</v>
      </c>
      <c r="J51" s="84">
        <v>0.2857142857142857</v>
      </c>
      <c r="K51" s="21">
        <v>104</v>
      </c>
      <c r="L51" s="84">
        <v>0.42448979591836733</v>
      </c>
      <c r="M51" s="21">
        <v>24</v>
      </c>
      <c r="N51" s="84">
        <v>6.8376068376068383E-2</v>
      </c>
      <c r="O51" s="52">
        <v>258</v>
      </c>
      <c r="P51" s="85">
        <v>6.9994574064026038E-2</v>
      </c>
      <c r="Q51" s="15" t="s">
        <v>6</v>
      </c>
      <c r="R51" s="15" t="s">
        <v>1</v>
      </c>
      <c r="S51" s="55">
        <v>47</v>
      </c>
      <c r="T51" s="84">
        <v>0.16549295774647887</v>
      </c>
      <c r="U51" s="21">
        <v>48</v>
      </c>
      <c r="V51" s="84">
        <v>3.669724770642202E-2</v>
      </c>
      <c r="W51" s="21">
        <v>34</v>
      </c>
      <c r="X51" s="88">
        <v>2.5392083644510829E-2</v>
      </c>
      <c r="Y51" s="21">
        <v>3</v>
      </c>
      <c r="Z51" s="84">
        <v>0.21428571428571427</v>
      </c>
      <c r="AA51" s="21">
        <v>95</v>
      </c>
      <c r="AB51" s="84">
        <v>0.38775510204081631</v>
      </c>
      <c r="AC51" s="21">
        <v>24</v>
      </c>
      <c r="AD51" s="84">
        <v>6.0759493670886074E-2</v>
      </c>
      <c r="AE51" s="52">
        <v>251</v>
      </c>
      <c r="AF51" s="85">
        <v>7.0013947001394697E-2</v>
      </c>
    </row>
    <row r="52" spans="1:32" x14ac:dyDescent="0.25">
      <c r="A52" s="61" t="s">
        <v>3</v>
      </c>
      <c r="B52" s="15" t="s">
        <v>0</v>
      </c>
      <c r="C52" s="55">
        <v>65</v>
      </c>
      <c r="D52" s="84">
        <v>0.13948497854077252</v>
      </c>
      <c r="E52" s="21">
        <v>80</v>
      </c>
      <c r="F52" s="84">
        <v>5.2049446974625893E-2</v>
      </c>
      <c r="G52" s="21">
        <v>58</v>
      </c>
      <c r="H52" s="88">
        <v>4.4106463878326993E-2</v>
      </c>
      <c r="I52" s="21">
        <v>2</v>
      </c>
      <c r="J52" s="84">
        <v>0.125</v>
      </c>
      <c r="K52" s="21">
        <v>145</v>
      </c>
      <c r="L52" s="84">
        <v>0.4707792207792208</v>
      </c>
      <c r="M52" s="21">
        <v>54</v>
      </c>
      <c r="N52" s="84">
        <v>9.5070422535211266E-2</v>
      </c>
      <c r="O52" s="52">
        <v>404</v>
      </c>
      <c r="P52" s="85">
        <v>9.5372993389990557E-2</v>
      </c>
      <c r="Q52" s="15" t="s">
        <v>3</v>
      </c>
      <c r="R52" s="15" t="s">
        <v>0</v>
      </c>
      <c r="S52" s="55">
        <v>59</v>
      </c>
      <c r="T52" s="84">
        <v>0.13882352941176471</v>
      </c>
      <c r="U52" s="21">
        <v>91</v>
      </c>
      <c r="V52" s="84">
        <v>5.9206245933636957E-2</v>
      </c>
      <c r="W52" s="21">
        <v>57</v>
      </c>
      <c r="X52" s="88">
        <v>4.5418326693227089E-2</v>
      </c>
      <c r="Y52" s="21">
        <v>4</v>
      </c>
      <c r="Z52" s="84">
        <v>0.25</v>
      </c>
      <c r="AA52" s="21">
        <v>150</v>
      </c>
      <c r="AB52" s="84">
        <v>0.48701298701298701</v>
      </c>
      <c r="AC52" s="21">
        <v>46</v>
      </c>
      <c r="AD52" s="84">
        <v>7.6923076923076927E-2</v>
      </c>
      <c r="AE52" s="52">
        <v>407</v>
      </c>
      <c r="AF52" s="85">
        <v>9.8332930659579612E-2</v>
      </c>
    </row>
    <row r="53" spans="1:32" x14ac:dyDescent="0.25">
      <c r="A53" s="61" t="s">
        <v>3</v>
      </c>
      <c r="B53" s="15" t="s">
        <v>1</v>
      </c>
      <c r="C53" s="55">
        <v>38</v>
      </c>
      <c r="D53" s="84">
        <v>0.12837837837837837</v>
      </c>
      <c r="E53" s="21">
        <v>50</v>
      </c>
      <c r="F53" s="84">
        <v>4.0916530278232409E-2</v>
      </c>
      <c r="G53" s="21">
        <v>48</v>
      </c>
      <c r="H53" s="88">
        <v>4.5411542100283822E-2</v>
      </c>
      <c r="I53" s="21">
        <v>0</v>
      </c>
      <c r="J53" s="84">
        <v>0</v>
      </c>
      <c r="K53" s="21">
        <v>54</v>
      </c>
      <c r="L53" s="84">
        <v>0.38571428571428573</v>
      </c>
      <c r="M53" s="21">
        <v>30</v>
      </c>
      <c r="N53" s="84">
        <v>8.4985835694050993E-2</v>
      </c>
      <c r="O53" s="52">
        <v>220</v>
      </c>
      <c r="P53" s="85">
        <v>7.2013093289689037E-2</v>
      </c>
      <c r="Q53" s="15" t="s">
        <v>3</v>
      </c>
      <c r="R53" s="15" t="s">
        <v>1</v>
      </c>
      <c r="S53" s="55">
        <v>42</v>
      </c>
      <c r="T53" s="84">
        <v>0.13815789473684212</v>
      </c>
      <c r="U53" s="21">
        <v>61</v>
      </c>
      <c r="V53" s="84">
        <v>5.1046025104602509E-2</v>
      </c>
      <c r="W53" s="21">
        <v>46</v>
      </c>
      <c r="X53" s="88">
        <v>4.5231071779744343E-2</v>
      </c>
      <c r="Y53" s="21">
        <v>2</v>
      </c>
      <c r="Z53" s="84">
        <v>0.2857142857142857</v>
      </c>
      <c r="AA53" s="21">
        <v>64</v>
      </c>
      <c r="AB53" s="84">
        <v>0.45714285714285713</v>
      </c>
      <c r="AC53" s="21">
        <v>28</v>
      </c>
      <c r="AD53" s="84">
        <v>8.2111436950146624E-2</v>
      </c>
      <c r="AE53" s="52">
        <v>243</v>
      </c>
      <c r="AF53" s="85">
        <v>8.0892143808255657E-2</v>
      </c>
    </row>
    <row r="54" spans="1:32" x14ac:dyDescent="0.25">
      <c r="A54" s="61" t="s">
        <v>5</v>
      </c>
      <c r="B54" s="15" t="s">
        <v>0</v>
      </c>
      <c r="C54" s="55">
        <v>90</v>
      </c>
      <c r="D54" s="84">
        <v>0.15437392795883362</v>
      </c>
      <c r="E54" s="21">
        <v>95</v>
      </c>
      <c r="F54" s="84">
        <v>5.4131054131054131E-2</v>
      </c>
      <c r="G54" s="21">
        <v>57</v>
      </c>
      <c r="H54" s="88">
        <v>5.894519131334023E-2</v>
      </c>
      <c r="I54" s="21">
        <v>0</v>
      </c>
      <c r="J54" s="84">
        <v>0</v>
      </c>
      <c r="K54" s="21">
        <v>95</v>
      </c>
      <c r="L54" s="84">
        <v>0.46798029556650245</v>
      </c>
      <c r="M54" s="21">
        <v>28</v>
      </c>
      <c r="N54" s="84">
        <v>7.909604519774012E-2</v>
      </c>
      <c r="O54" s="52">
        <v>365</v>
      </c>
      <c r="P54" s="85">
        <v>9.4559585492227982E-2</v>
      </c>
      <c r="Q54" s="15" t="s">
        <v>5</v>
      </c>
      <c r="R54" s="15" t="s">
        <v>0</v>
      </c>
      <c r="S54" s="55">
        <v>73</v>
      </c>
      <c r="T54" s="84">
        <v>0.14202334630350194</v>
      </c>
      <c r="U54" s="21">
        <v>120</v>
      </c>
      <c r="V54" s="84">
        <v>6.7039106145251395E-2</v>
      </c>
      <c r="W54" s="21">
        <v>62</v>
      </c>
      <c r="X54" s="88">
        <v>6.1023622047244097E-2</v>
      </c>
      <c r="Y54" s="21">
        <v>2</v>
      </c>
      <c r="Z54" s="84">
        <v>0.15384615384615385</v>
      </c>
      <c r="AA54" s="21">
        <v>96</v>
      </c>
      <c r="AB54" s="84">
        <v>0.47290640394088668</v>
      </c>
      <c r="AC54" s="21">
        <v>22</v>
      </c>
      <c r="AD54" s="84">
        <v>6.5281899109792291E-2</v>
      </c>
      <c r="AE54" s="52">
        <v>375</v>
      </c>
      <c r="AF54" s="85">
        <v>9.6824167312161119E-2</v>
      </c>
    </row>
    <row r="55" spans="1:32" x14ac:dyDescent="0.25">
      <c r="A55" s="61" t="s">
        <v>5</v>
      </c>
      <c r="B55" s="15" t="s">
        <v>1</v>
      </c>
      <c r="C55" s="55">
        <v>37</v>
      </c>
      <c r="D55" s="84">
        <v>0.12758620689655173</v>
      </c>
      <c r="E55" s="21">
        <v>50</v>
      </c>
      <c r="F55" s="84">
        <v>3.8255547054322873E-2</v>
      </c>
      <c r="G55" s="21">
        <v>26</v>
      </c>
      <c r="H55" s="88">
        <v>3.367875647668394E-2</v>
      </c>
      <c r="I55" s="21">
        <v>0</v>
      </c>
      <c r="J55" s="84">
        <v>0</v>
      </c>
      <c r="K55" s="21">
        <v>53</v>
      </c>
      <c r="L55" s="84">
        <v>0.51960784313725494</v>
      </c>
      <c r="M55" s="21">
        <v>13</v>
      </c>
      <c r="N55" s="84">
        <v>5.5793991416309016E-2</v>
      </c>
      <c r="O55" s="52">
        <v>179</v>
      </c>
      <c r="P55" s="85">
        <v>6.5736320235034881E-2</v>
      </c>
      <c r="Q55" s="15" t="s">
        <v>5</v>
      </c>
      <c r="R55" s="15" t="s">
        <v>1</v>
      </c>
      <c r="S55" s="55">
        <v>44</v>
      </c>
      <c r="T55" s="84">
        <v>0.14057507987220447</v>
      </c>
      <c r="U55" s="21">
        <v>51</v>
      </c>
      <c r="V55" s="84">
        <v>4.2821158690176324E-2</v>
      </c>
      <c r="W55" s="21">
        <v>41</v>
      </c>
      <c r="X55" s="88">
        <v>5.3805774278215222E-2</v>
      </c>
      <c r="Y55" s="21">
        <v>0</v>
      </c>
      <c r="Z55" s="84">
        <v>0</v>
      </c>
      <c r="AA55" s="21">
        <v>42</v>
      </c>
      <c r="AB55" s="84">
        <v>0.41176470588235292</v>
      </c>
      <c r="AC55" s="21">
        <v>17</v>
      </c>
      <c r="AD55" s="84">
        <v>7.2649572649572655E-2</v>
      </c>
      <c r="AE55" s="52">
        <v>195</v>
      </c>
      <c r="AF55" s="85">
        <v>7.4769938650306747E-2</v>
      </c>
    </row>
    <row r="56" spans="1:32" x14ac:dyDescent="0.25">
      <c r="A56" s="61" t="s">
        <v>98</v>
      </c>
      <c r="B56" s="15" t="s">
        <v>0</v>
      </c>
      <c r="C56" s="55">
        <v>71</v>
      </c>
      <c r="D56" s="84">
        <v>0.29707112970711297</v>
      </c>
      <c r="E56" s="21">
        <v>83</v>
      </c>
      <c r="F56" s="84">
        <v>0.21671018276762402</v>
      </c>
      <c r="G56" s="21">
        <v>41</v>
      </c>
      <c r="H56" s="88">
        <v>0.2303370786516854</v>
      </c>
      <c r="I56" s="21">
        <v>2</v>
      </c>
      <c r="J56" s="84">
        <v>0.5</v>
      </c>
      <c r="K56" s="21">
        <v>87</v>
      </c>
      <c r="L56" s="84">
        <v>0.54716981132075471</v>
      </c>
      <c r="M56" s="21">
        <v>11</v>
      </c>
      <c r="N56" s="84">
        <v>0.2558139534883721</v>
      </c>
      <c r="O56" s="52">
        <v>295</v>
      </c>
      <c r="P56" s="85">
        <v>0.29888551165146909</v>
      </c>
      <c r="Q56" s="15" t="s">
        <v>98</v>
      </c>
      <c r="R56" s="15" t="s">
        <v>0</v>
      </c>
      <c r="S56" s="55">
        <v>48</v>
      </c>
      <c r="T56" s="84">
        <v>0.25263157894736843</v>
      </c>
      <c r="U56" s="21">
        <v>78</v>
      </c>
      <c r="V56" s="84">
        <v>0.19117647058823528</v>
      </c>
      <c r="W56" s="21">
        <v>48</v>
      </c>
      <c r="X56" s="88">
        <v>0.29629629629629628</v>
      </c>
      <c r="Y56" s="21">
        <v>1</v>
      </c>
      <c r="Z56" s="84">
        <v>0.25</v>
      </c>
      <c r="AA56" s="21">
        <v>86</v>
      </c>
      <c r="AB56" s="84">
        <v>0.54088050314465408</v>
      </c>
      <c r="AC56" s="21">
        <v>9</v>
      </c>
      <c r="AD56" s="84">
        <v>0.20454545454545456</v>
      </c>
      <c r="AE56" s="52">
        <v>270</v>
      </c>
      <c r="AF56" s="85">
        <v>0.27921406411582211</v>
      </c>
    </row>
    <row r="57" spans="1:32" x14ac:dyDescent="0.25">
      <c r="A57" s="61" t="s">
        <v>98</v>
      </c>
      <c r="B57" s="15" t="s">
        <v>1</v>
      </c>
      <c r="C57" s="55">
        <v>47</v>
      </c>
      <c r="D57" s="84">
        <v>0.26704545454545453</v>
      </c>
      <c r="E57" s="21">
        <v>59</v>
      </c>
      <c r="F57" s="84">
        <v>0.15404699738903394</v>
      </c>
      <c r="G57" s="21">
        <v>29</v>
      </c>
      <c r="H57" s="88">
        <v>0.16292134831460675</v>
      </c>
      <c r="I57" s="21">
        <v>1</v>
      </c>
      <c r="J57" s="84">
        <v>0.2</v>
      </c>
      <c r="K57" s="21">
        <v>48</v>
      </c>
      <c r="L57" s="84">
        <v>0.48979591836734693</v>
      </c>
      <c r="M57" s="21">
        <v>7</v>
      </c>
      <c r="N57" s="84">
        <v>0.21212121212121213</v>
      </c>
      <c r="O57" s="52">
        <v>191</v>
      </c>
      <c r="P57" s="85">
        <v>0.22339181286549709</v>
      </c>
      <c r="Q57" s="15" t="s">
        <v>98</v>
      </c>
      <c r="R57" s="15" t="s">
        <v>1</v>
      </c>
      <c r="S57" s="55">
        <v>29</v>
      </c>
      <c r="T57" s="84">
        <v>0.23015873015873015</v>
      </c>
      <c r="U57" s="21">
        <v>60</v>
      </c>
      <c r="V57" s="84">
        <v>0.15831134564643801</v>
      </c>
      <c r="W57" s="21">
        <v>26</v>
      </c>
      <c r="X57" s="88">
        <v>0.14689265536723164</v>
      </c>
      <c r="Y57" s="21">
        <v>2</v>
      </c>
      <c r="Z57" s="84">
        <v>0.4</v>
      </c>
      <c r="AA57" s="21">
        <v>52</v>
      </c>
      <c r="AB57" s="84">
        <v>0.53061224489795922</v>
      </c>
      <c r="AC57" s="21">
        <v>10</v>
      </c>
      <c r="AD57" s="84">
        <v>0.26315789473684209</v>
      </c>
      <c r="AE57" s="52">
        <v>179</v>
      </c>
      <c r="AF57" s="85">
        <v>0.21749696233292831</v>
      </c>
    </row>
    <row r="58" spans="1:32" x14ac:dyDescent="0.25">
      <c r="A58" s="61" t="s">
        <v>8</v>
      </c>
      <c r="B58" s="15" t="s">
        <v>0</v>
      </c>
      <c r="C58" s="55">
        <v>14</v>
      </c>
      <c r="D58" s="84">
        <v>0.13592233009708737</v>
      </c>
      <c r="E58" s="21">
        <v>20</v>
      </c>
      <c r="F58" s="84">
        <v>5.865102639296188E-2</v>
      </c>
      <c r="G58" s="21">
        <v>11</v>
      </c>
      <c r="H58" s="88">
        <v>3.8062283737024222E-2</v>
      </c>
      <c r="I58" s="21">
        <v>0</v>
      </c>
      <c r="J58" s="84">
        <v>0</v>
      </c>
      <c r="K58" s="21">
        <v>11</v>
      </c>
      <c r="L58" s="84">
        <v>0.21568627450980393</v>
      </c>
      <c r="M58" s="21">
        <v>3</v>
      </c>
      <c r="N58" s="84">
        <v>6.6666666666666666E-2</v>
      </c>
      <c r="O58" s="52">
        <v>59</v>
      </c>
      <c r="P58" s="85">
        <v>7.1601941747572811E-2</v>
      </c>
      <c r="Q58" s="15" t="s">
        <v>8</v>
      </c>
      <c r="R58" s="15" t="s">
        <v>0</v>
      </c>
      <c r="S58" s="55">
        <v>17</v>
      </c>
      <c r="T58" s="84">
        <v>0.15596330275229359</v>
      </c>
      <c r="U58" s="21">
        <v>15</v>
      </c>
      <c r="V58" s="84">
        <v>4.3604651162790699E-2</v>
      </c>
      <c r="W58" s="21">
        <v>12</v>
      </c>
      <c r="X58" s="88">
        <v>4.5112781954887216E-2</v>
      </c>
      <c r="Y58" s="21">
        <v>0</v>
      </c>
      <c r="Z58" s="84">
        <v>0</v>
      </c>
      <c r="AA58" s="21">
        <v>10</v>
      </c>
      <c r="AB58" s="84">
        <v>0.19607843137254902</v>
      </c>
      <c r="AC58" s="21">
        <v>7</v>
      </c>
      <c r="AD58" s="84">
        <v>0.17499999999999999</v>
      </c>
      <c r="AE58" s="52">
        <v>61</v>
      </c>
      <c r="AF58" s="85">
        <v>7.5308641975308649E-2</v>
      </c>
    </row>
    <row r="59" spans="1:32" x14ac:dyDescent="0.25">
      <c r="A59" s="61" t="s">
        <v>8</v>
      </c>
      <c r="B59" s="15" t="s">
        <v>1</v>
      </c>
      <c r="C59" s="55">
        <v>9</v>
      </c>
      <c r="D59" s="84">
        <v>0.13636363636363635</v>
      </c>
      <c r="E59" s="21">
        <v>13</v>
      </c>
      <c r="F59" s="84">
        <v>5.9360730593607303E-2</v>
      </c>
      <c r="G59" s="21">
        <v>10</v>
      </c>
      <c r="H59" s="88">
        <v>5.3763440860215055E-2</v>
      </c>
      <c r="I59" s="21">
        <v>0</v>
      </c>
      <c r="J59" s="84">
        <v>0</v>
      </c>
      <c r="K59" s="21">
        <v>9</v>
      </c>
      <c r="L59" s="84">
        <v>0.52941176470588236</v>
      </c>
      <c r="M59" s="21">
        <v>2</v>
      </c>
      <c r="N59" s="84">
        <v>9.5238095238095233E-2</v>
      </c>
      <c r="O59" s="52">
        <v>43</v>
      </c>
      <c r="P59" s="85">
        <v>8.4479371316306479E-2</v>
      </c>
      <c r="Q59" s="15" t="s">
        <v>8</v>
      </c>
      <c r="R59" s="15" t="s">
        <v>1</v>
      </c>
      <c r="S59" s="55">
        <v>7</v>
      </c>
      <c r="T59" s="84">
        <v>0.14285714285714285</v>
      </c>
      <c r="U59" s="21">
        <v>9</v>
      </c>
      <c r="V59" s="84">
        <v>3.9130434782608699E-2</v>
      </c>
      <c r="W59" s="21">
        <v>6</v>
      </c>
      <c r="X59" s="88">
        <v>3.614457831325301E-2</v>
      </c>
      <c r="Y59" s="21">
        <v>0</v>
      </c>
      <c r="Z59" s="84">
        <v>0</v>
      </c>
      <c r="AA59" s="21">
        <v>5</v>
      </c>
      <c r="AB59" s="84">
        <v>0.29411764705882354</v>
      </c>
      <c r="AC59" s="21">
        <v>0</v>
      </c>
      <c r="AD59" s="84">
        <v>0</v>
      </c>
      <c r="AE59" s="52">
        <v>27</v>
      </c>
      <c r="AF59" s="85">
        <v>5.5900621118012424E-2</v>
      </c>
    </row>
    <row r="60" spans="1:32" ht="15.75" thickBot="1" x14ac:dyDescent="0.3">
      <c r="A60" s="82"/>
      <c r="B60" s="64" t="s">
        <v>80</v>
      </c>
      <c r="C60" s="65">
        <v>916</v>
      </c>
      <c r="D60" s="86">
        <v>0.14404780625884572</v>
      </c>
      <c r="E60" s="66">
        <v>1189</v>
      </c>
      <c r="F60" s="86">
        <v>5.5366705471478463E-2</v>
      </c>
      <c r="G60" s="66">
        <v>811</v>
      </c>
      <c r="H60" s="91">
        <v>5.0466708151835717E-2</v>
      </c>
      <c r="I60" s="66">
        <v>36</v>
      </c>
      <c r="J60" s="86">
        <v>0.13740458015267176</v>
      </c>
      <c r="K60" s="66">
        <v>1914</v>
      </c>
      <c r="L60" s="86">
        <v>0.42251655629139073</v>
      </c>
      <c r="M60" s="66">
        <v>384</v>
      </c>
      <c r="N60" s="86">
        <v>7.2072072072072071E-2</v>
      </c>
      <c r="O60" s="66">
        <v>5250</v>
      </c>
      <c r="P60" s="87">
        <v>9.7288883123621744E-2</v>
      </c>
      <c r="Q60" s="83"/>
      <c r="R60" s="64" t="s">
        <v>80</v>
      </c>
      <c r="S60" s="65">
        <v>862</v>
      </c>
      <c r="T60" s="86">
        <v>0.15030514385353094</v>
      </c>
      <c r="U60" s="66">
        <v>1236</v>
      </c>
      <c r="V60" s="86">
        <v>5.9514637904468412E-2</v>
      </c>
      <c r="W60" s="66">
        <v>874</v>
      </c>
      <c r="X60" s="91">
        <v>5.5467411309259376E-2</v>
      </c>
      <c r="Y60" s="66">
        <v>62</v>
      </c>
      <c r="Z60" s="86">
        <v>0.23664122137404581</v>
      </c>
      <c r="AA60" s="66">
        <v>1954</v>
      </c>
      <c r="AB60" s="86">
        <v>0.43134657836644591</v>
      </c>
      <c r="AC60" s="66">
        <v>389</v>
      </c>
      <c r="AD60" s="86">
        <v>7.2983114446529079E-2</v>
      </c>
      <c r="AE60" s="66">
        <v>5377</v>
      </c>
      <c r="AF60" s="87">
        <v>0.10264976518651445</v>
      </c>
    </row>
    <row r="61" spans="1:32" ht="15.75" thickBot="1" x14ac:dyDescent="0.3"/>
    <row r="62" spans="1:32" ht="15.75" thickBot="1" x14ac:dyDescent="0.3">
      <c r="A62" s="57" t="s">
        <v>238</v>
      </c>
      <c r="B62" s="42"/>
      <c r="C62" s="58" t="s">
        <v>7</v>
      </c>
      <c r="D62" s="42"/>
      <c r="E62" s="42"/>
      <c r="F62" s="42"/>
      <c r="G62" s="42"/>
      <c r="H62" s="59"/>
      <c r="I62" s="124" t="s">
        <v>76</v>
      </c>
      <c r="J62" s="124" t="s">
        <v>87</v>
      </c>
      <c r="K62" s="124" t="s">
        <v>81</v>
      </c>
      <c r="L62" s="124" t="s">
        <v>87</v>
      </c>
      <c r="M62" s="124" t="s">
        <v>100</v>
      </c>
      <c r="N62" s="124" t="s">
        <v>87</v>
      </c>
      <c r="O62" s="124" t="s">
        <v>80</v>
      </c>
      <c r="P62" s="125" t="s">
        <v>87</v>
      </c>
    </row>
    <row r="63" spans="1:32" x14ac:dyDescent="0.25">
      <c r="A63" s="39" t="s">
        <v>85</v>
      </c>
      <c r="B63" s="124" t="s">
        <v>86</v>
      </c>
      <c r="C63" s="89" t="s">
        <v>93</v>
      </c>
      <c r="D63" s="124" t="s">
        <v>87</v>
      </c>
      <c r="E63" s="124" t="s">
        <v>94</v>
      </c>
      <c r="F63" s="124" t="s">
        <v>87</v>
      </c>
      <c r="G63" s="124" t="s">
        <v>95</v>
      </c>
      <c r="H63" s="90" t="s">
        <v>87</v>
      </c>
      <c r="I63" s="124"/>
      <c r="J63" s="124"/>
      <c r="K63" s="124"/>
      <c r="L63" s="124"/>
      <c r="M63" s="124"/>
      <c r="N63" s="124"/>
      <c r="O63" s="124"/>
      <c r="P63" s="125"/>
    </row>
    <row r="64" spans="1:32" x14ac:dyDescent="0.25">
      <c r="A64" s="61" t="s">
        <v>2</v>
      </c>
      <c r="B64" s="15" t="s">
        <v>0</v>
      </c>
      <c r="C64" s="55">
        <v>188</v>
      </c>
      <c r="D64" s="84">
        <f>C64/C24</f>
        <v>0.1705989110707804</v>
      </c>
      <c r="E64" s="21">
        <v>196</v>
      </c>
      <c r="F64" s="84">
        <f>E64/D24</f>
        <v>5.6877539175856064E-2</v>
      </c>
      <c r="G64" s="21">
        <v>150</v>
      </c>
      <c r="H64" s="88">
        <f>G64/E24</f>
        <v>6.6964285714285712E-2</v>
      </c>
      <c r="I64" s="21">
        <v>22</v>
      </c>
      <c r="J64" s="84">
        <f>I64/F24</f>
        <v>0.32835820895522388</v>
      </c>
      <c r="K64" s="21">
        <v>413</v>
      </c>
      <c r="L64" s="84">
        <f>K64/G24</f>
        <v>0.3922127255460589</v>
      </c>
      <c r="M64" s="21">
        <v>103</v>
      </c>
      <c r="N64" s="84">
        <f>M64/H24</f>
        <v>0.10887949260042283</v>
      </c>
      <c r="O64" s="52">
        <f>C64+E64+G64+I64+K64+M64</f>
        <v>1072</v>
      </c>
      <c r="P64" s="85">
        <f>O64/I24</f>
        <v>0.1210752202394398</v>
      </c>
    </row>
    <row r="65" spans="1:16" x14ac:dyDescent="0.25">
      <c r="A65" s="61" t="s">
        <v>2</v>
      </c>
      <c r="B65" s="15" t="s">
        <v>1</v>
      </c>
      <c r="C65" s="55">
        <v>104</v>
      </c>
      <c r="D65" s="84">
        <f t="shared" ref="D65:D78" si="10">C65/C25</f>
        <v>0.1471004243281471</v>
      </c>
      <c r="E65" s="21">
        <v>140</v>
      </c>
      <c r="F65" s="84">
        <f t="shared" ref="F65:F78" si="11">E65/D25</f>
        <v>5.3970701619121049E-2</v>
      </c>
      <c r="G65" s="21">
        <v>146</v>
      </c>
      <c r="H65" s="88">
        <f t="shared" ref="H65:H78" si="12">G65/E25</f>
        <v>7.344064386317907E-2</v>
      </c>
      <c r="I65" s="21">
        <v>10</v>
      </c>
      <c r="J65" s="84">
        <f t="shared" ref="J65:J78" si="13">I65/F25</f>
        <v>0.21739130434782608</v>
      </c>
      <c r="K65" s="21">
        <v>220</v>
      </c>
      <c r="L65" s="84">
        <f t="shared" ref="L65:L77" si="14">K65/G25</f>
        <v>0.38800705467372132</v>
      </c>
      <c r="M65" s="21">
        <v>44</v>
      </c>
      <c r="N65" s="84">
        <f t="shared" ref="N65:N78" si="15">M65/H25</f>
        <v>8.5106382978723402E-2</v>
      </c>
      <c r="O65" s="52">
        <f t="shared" ref="O65:O78" si="16">C65+E65+G65+I65+K65+M65</f>
        <v>664</v>
      </c>
      <c r="P65" s="85">
        <f t="shared" ref="P65:P78" si="17">O65/I25</f>
        <v>0.1034429038791089</v>
      </c>
    </row>
    <row r="66" spans="1:16" x14ac:dyDescent="0.25">
      <c r="A66" s="61" t="s">
        <v>4</v>
      </c>
      <c r="B66" s="15" t="s">
        <v>0</v>
      </c>
      <c r="C66" s="55">
        <v>111</v>
      </c>
      <c r="D66" s="84">
        <f t="shared" si="10"/>
        <v>0.18377483443708609</v>
      </c>
      <c r="E66" s="21">
        <v>176</v>
      </c>
      <c r="F66" s="84">
        <f t="shared" si="11"/>
        <v>7.6322636600173466E-2</v>
      </c>
      <c r="G66" s="21">
        <v>154</v>
      </c>
      <c r="H66" s="88">
        <f t="shared" si="12"/>
        <v>7.5824716888232405E-2</v>
      </c>
      <c r="I66" s="21">
        <v>8</v>
      </c>
      <c r="J66" s="84">
        <f t="shared" si="13"/>
        <v>0.4</v>
      </c>
      <c r="K66" s="21">
        <v>285</v>
      </c>
      <c r="L66" s="84">
        <f t="shared" si="14"/>
        <v>0.46952224052718289</v>
      </c>
      <c r="M66" s="21">
        <v>70</v>
      </c>
      <c r="N66" s="84">
        <f t="shared" si="15"/>
        <v>8.7064676616915429E-2</v>
      </c>
      <c r="O66" s="52">
        <f t="shared" si="16"/>
        <v>804</v>
      </c>
      <c r="P66" s="85">
        <f t="shared" si="17"/>
        <v>0.12617702448210924</v>
      </c>
    </row>
    <row r="67" spans="1:16" x14ac:dyDescent="0.25">
      <c r="A67" s="61" t="s">
        <v>4</v>
      </c>
      <c r="B67" s="15" t="s">
        <v>1</v>
      </c>
      <c r="C67" s="55">
        <v>75</v>
      </c>
      <c r="D67" s="84">
        <f t="shared" si="10"/>
        <v>0.15723270440251572</v>
      </c>
      <c r="E67" s="21">
        <v>121</v>
      </c>
      <c r="F67" s="84">
        <f t="shared" si="11"/>
        <v>6.6887783305693754E-2</v>
      </c>
      <c r="G67" s="21">
        <v>92</v>
      </c>
      <c r="H67" s="88">
        <f t="shared" si="12"/>
        <v>6.1620897521768254E-2</v>
      </c>
      <c r="I67" s="21">
        <v>1</v>
      </c>
      <c r="J67" s="84">
        <f t="shared" si="13"/>
        <v>0.1111111111111111</v>
      </c>
      <c r="K67" s="21">
        <v>121</v>
      </c>
      <c r="L67" s="84">
        <f t="shared" si="14"/>
        <v>0.39158576051779936</v>
      </c>
      <c r="M67" s="21">
        <v>46</v>
      </c>
      <c r="N67" s="84">
        <f t="shared" si="15"/>
        <v>8.9147286821705432E-2</v>
      </c>
      <c r="O67" s="52">
        <f t="shared" si="16"/>
        <v>456</v>
      </c>
      <c r="P67" s="85">
        <f t="shared" si="17"/>
        <v>9.8851073054411445E-2</v>
      </c>
    </row>
    <row r="68" spans="1:16" x14ac:dyDescent="0.25">
      <c r="A68" s="61" t="s">
        <v>6</v>
      </c>
      <c r="B68" s="15" t="s">
        <v>0</v>
      </c>
      <c r="C68" s="55">
        <v>47</v>
      </c>
      <c r="D68" s="84">
        <f t="shared" si="10"/>
        <v>0.11779448621553884</v>
      </c>
      <c r="E68" s="21">
        <v>80</v>
      </c>
      <c r="F68" s="84">
        <f t="shared" si="11"/>
        <v>5.1314945477870431E-2</v>
      </c>
      <c r="G68" s="21">
        <v>58</v>
      </c>
      <c r="H68" s="88">
        <f t="shared" si="12"/>
        <v>0.04</v>
      </c>
      <c r="I68" s="21">
        <v>5</v>
      </c>
      <c r="J68" s="84">
        <f t="shared" si="13"/>
        <v>0.16666666666666666</v>
      </c>
      <c r="K68" s="21">
        <v>265</v>
      </c>
      <c r="L68" s="84">
        <f t="shared" si="14"/>
        <v>0.47833935018050544</v>
      </c>
      <c r="M68" s="21">
        <v>34</v>
      </c>
      <c r="N68" s="84">
        <f t="shared" si="15"/>
        <v>5.5016181229773461E-2</v>
      </c>
      <c r="O68" s="52">
        <f t="shared" si="16"/>
        <v>489</v>
      </c>
      <c r="P68" s="85">
        <f t="shared" si="17"/>
        <v>0.10607375271149674</v>
      </c>
    </row>
    <row r="69" spans="1:16" x14ac:dyDescent="0.25">
      <c r="A69" s="61" t="s">
        <v>6</v>
      </c>
      <c r="B69" s="15" t="s">
        <v>1</v>
      </c>
      <c r="C69" s="55">
        <v>39</v>
      </c>
      <c r="D69" s="84">
        <f t="shared" si="10"/>
        <v>0.14606741573033707</v>
      </c>
      <c r="E69" s="21">
        <v>37</v>
      </c>
      <c r="F69" s="84">
        <f t="shared" si="11"/>
        <v>3.1569965870307165E-2</v>
      </c>
      <c r="G69" s="21">
        <v>30</v>
      </c>
      <c r="H69" s="88">
        <f t="shared" si="12"/>
        <v>2.3923444976076555E-2</v>
      </c>
      <c r="I69" s="21">
        <v>1</v>
      </c>
      <c r="J69" s="84">
        <f t="shared" si="13"/>
        <v>8.3333333333333329E-2</v>
      </c>
      <c r="K69" s="21">
        <v>109</v>
      </c>
      <c r="L69" s="84">
        <f t="shared" si="14"/>
        <v>0.45041322314049587</v>
      </c>
      <c r="M69" s="21">
        <v>31</v>
      </c>
      <c r="N69" s="84">
        <f t="shared" si="15"/>
        <v>7.8880407124681931E-2</v>
      </c>
      <c r="O69" s="52">
        <f t="shared" si="16"/>
        <v>247</v>
      </c>
      <c r="P69" s="85">
        <f t="shared" si="17"/>
        <v>7.3952095808383231E-2</v>
      </c>
    </row>
    <row r="70" spans="1:16" x14ac:dyDescent="0.25">
      <c r="A70" s="61" t="s">
        <v>3</v>
      </c>
      <c r="B70" s="15" t="s">
        <v>0</v>
      </c>
      <c r="C70" s="55">
        <v>75</v>
      </c>
      <c r="D70" s="84">
        <f t="shared" si="10"/>
        <v>0.19230769230769232</v>
      </c>
      <c r="E70" s="21">
        <v>98</v>
      </c>
      <c r="F70" s="84">
        <f t="shared" si="11"/>
        <v>6.8150208623087627E-2</v>
      </c>
      <c r="G70" s="21">
        <v>55</v>
      </c>
      <c r="H70" s="88">
        <f t="shared" si="12"/>
        <v>4.7701647875108416E-2</v>
      </c>
      <c r="I70" s="21">
        <v>1</v>
      </c>
      <c r="J70" s="84">
        <f t="shared" si="13"/>
        <v>0.125</v>
      </c>
      <c r="K70" s="21">
        <v>121</v>
      </c>
      <c r="L70" s="84">
        <f t="shared" si="14"/>
        <v>0.4306049822064057</v>
      </c>
      <c r="M70" s="21">
        <v>24</v>
      </c>
      <c r="N70" s="84">
        <f t="shared" si="15"/>
        <v>4.2031523642732049E-2</v>
      </c>
      <c r="O70" s="52">
        <f t="shared" si="16"/>
        <v>374</v>
      </c>
      <c r="P70" s="85">
        <f t="shared" si="17"/>
        <v>9.7370476438427486E-2</v>
      </c>
    </row>
    <row r="71" spans="1:16" x14ac:dyDescent="0.25">
      <c r="A71" s="61" t="s">
        <v>3</v>
      </c>
      <c r="B71" s="15" t="s">
        <v>1</v>
      </c>
      <c r="C71" s="55">
        <v>29</v>
      </c>
      <c r="D71" s="84">
        <f t="shared" si="10"/>
        <v>0.1070110701107011</v>
      </c>
      <c r="E71" s="21">
        <v>63</v>
      </c>
      <c r="F71" s="84">
        <f t="shared" si="11"/>
        <v>5.5311676909569799E-2</v>
      </c>
      <c r="G71" s="21">
        <v>48</v>
      </c>
      <c r="H71" s="88">
        <f t="shared" si="12"/>
        <v>5.106382978723404E-2</v>
      </c>
      <c r="I71" s="21">
        <v>3</v>
      </c>
      <c r="J71" s="84">
        <f t="shared" si="13"/>
        <v>0.6</v>
      </c>
      <c r="K71" s="21">
        <v>62</v>
      </c>
      <c r="L71" s="84">
        <f t="shared" si="14"/>
        <v>0.41059602649006621</v>
      </c>
      <c r="M71" s="21">
        <v>26</v>
      </c>
      <c r="N71" s="84">
        <f t="shared" si="15"/>
        <v>7.4285714285714288E-2</v>
      </c>
      <c r="O71" s="52">
        <f t="shared" si="16"/>
        <v>231</v>
      </c>
      <c r="P71" s="85">
        <f t="shared" si="17"/>
        <v>8.0882352941176475E-2</v>
      </c>
    </row>
    <row r="72" spans="1:16" x14ac:dyDescent="0.25">
      <c r="A72" s="61" t="s">
        <v>5</v>
      </c>
      <c r="B72" s="15" t="s">
        <v>0</v>
      </c>
      <c r="C72" s="55">
        <v>75</v>
      </c>
      <c r="D72" s="84">
        <f t="shared" si="10"/>
        <v>0.1740139211136891</v>
      </c>
      <c r="E72" s="21">
        <v>116</v>
      </c>
      <c r="F72" s="84">
        <f t="shared" si="11"/>
        <v>6.9088743299583089E-2</v>
      </c>
      <c r="G72" s="21">
        <v>77</v>
      </c>
      <c r="H72" s="88">
        <f t="shared" si="12"/>
        <v>7.6999999999999999E-2</v>
      </c>
      <c r="I72" s="21">
        <v>5</v>
      </c>
      <c r="J72" s="84">
        <f t="shared" si="13"/>
        <v>0.33333333333333331</v>
      </c>
      <c r="K72" s="21">
        <v>88</v>
      </c>
      <c r="L72" s="84">
        <f t="shared" si="14"/>
        <v>0.44444444444444442</v>
      </c>
      <c r="M72" s="21">
        <v>25</v>
      </c>
      <c r="N72" s="84">
        <f t="shared" si="15"/>
        <v>6.5274151436031339E-2</v>
      </c>
      <c r="O72" s="52">
        <f t="shared" si="16"/>
        <v>386</v>
      </c>
      <c r="P72" s="85">
        <f t="shared" si="17"/>
        <v>0.10415542363734484</v>
      </c>
    </row>
    <row r="73" spans="1:16" x14ac:dyDescent="0.25">
      <c r="A73" s="61" t="s">
        <v>5</v>
      </c>
      <c r="B73" s="15" t="s">
        <v>1</v>
      </c>
      <c r="C73" s="55">
        <v>43</v>
      </c>
      <c r="D73" s="84">
        <f t="shared" si="10"/>
        <v>0.14098360655737704</v>
      </c>
      <c r="E73" s="21">
        <v>55</v>
      </c>
      <c r="F73" s="84">
        <f t="shared" si="11"/>
        <v>4.5871559633027525E-2</v>
      </c>
      <c r="G73" s="21">
        <v>46</v>
      </c>
      <c r="H73" s="88">
        <f t="shared" si="12"/>
        <v>6.433566433566433E-2</v>
      </c>
      <c r="I73" s="21">
        <v>1</v>
      </c>
      <c r="J73" s="84">
        <f t="shared" si="13"/>
        <v>0.1</v>
      </c>
      <c r="K73" s="21">
        <v>40</v>
      </c>
      <c r="L73" s="84">
        <f t="shared" si="14"/>
        <v>0.38834951456310679</v>
      </c>
      <c r="M73" s="21">
        <v>19</v>
      </c>
      <c r="N73" s="84">
        <f t="shared" si="15"/>
        <v>7.421875E-2</v>
      </c>
      <c r="O73" s="52">
        <f t="shared" si="16"/>
        <v>204</v>
      </c>
      <c r="P73" s="85">
        <f t="shared" si="17"/>
        <v>7.8825347758887165E-2</v>
      </c>
    </row>
    <row r="74" spans="1:16" x14ac:dyDescent="0.25">
      <c r="A74" s="61" t="s">
        <v>98</v>
      </c>
      <c r="B74" s="15" t="s">
        <v>0</v>
      </c>
      <c r="C74" s="55">
        <v>58</v>
      </c>
      <c r="D74" s="84">
        <f t="shared" si="10"/>
        <v>0.26363636363636361</v>
      </c>
      <c r="E74" s="21">
        <v>84</v>
      </c>
      <c r="F74" s="84">
        <f t="shared" si="11"/>
        <v>0.20240963855421687</v>
      </c>
      <c r="G74" s="21">
        <v>49</v>
      </c>
      <c r="H74" s="88">
        <f t="shared" si="12"/>
        <v>0.28160919540229884</v>
      </c>
      <c r="I74" s="21">
        <v>7</v>
      </c>
      <c r="J74" s="84">
        <f t="shared" si="13"/>
        <v>0.63636363636363635</v>
      </c>
      <c r="K74" s="21">
        <v>141</v>
      </c>
      <c r="L74" s="84">
        <f t="shared" si="14"/>
        <v>0.71938775510204078</v>
      </c>
      <c r="M74" s="21">
        <v>9</v>
      </c>
      <c r="N74" s="84">
        <f t="shared" si="15"/>
        <v>0.21428571428571427</v>
      </c>
      <c r="O74" s="52">
        <f t="shared" si="16"/>
        <v>348</v>
      </c>
      <c r="P74" s="85">
        <f t="shared" si="17"/>
        <v>0.32892249527410206</v>
      </c>
    </row>
    <row r="75" spans="1:16" x14ac:dyDescent="0.25">
      <c r="A75" s="61" t="s">
        <v>98</v>
      </c>
      <c r="B75" s="15" t="s">
        <v>1</v>
      </c>
      <c r="C75" s="55">
        <v>46</v>
      </c>
      <c r="D75" s="84">
        <f t="shared" si="10"/>
        <v>0.27380952380952384</v>
      </c>
      <c r="E75" s="21">
        <v>43</v>
      </c>
      <c r="F75" s="84">
        <f t="shared" si="11"/>
        <v>0.11559139784946236</v>
      </c>
      <c r="G75" s="21">
        <v>34</v>
      </c>
      <c r="H75" s="88">
        <f t="shared" si="12"/>
        <v>0.17258883248730963</v>
      </c>
      <c r="I75" s="21">
        <v>0</v>
      </c>
      <c r="J75" s="84">
        <f t="shared" si="13"/>
        <v>0</v>
      </c>
      <c r="K75" s="21">
        <v>59</v>
      </c>
      <c r="L75" s="84">
        <f t="shared" si="14"/>
        <v>0.67045454545454541</v>
      </c>
      <c r="M75" s="21">
        <v>7</v>
      </c>
      <c r="N75" s="84">
        <f t="shared" si="15"/>
        <v>0.21875</v>
      </c>
      <c r="O75" s="52">
        <f t="shared" si="16"/>
        <v>189</v>
      </c>
      <c r="P75" s="85">
        <f t="shared" si="17"/>
        <v>0.22027972027972029</v>
      </c>
    </row>
    <row r="76" spans="1:16" x14ac:dyDescent="0.25">
      <c r="A76" s="61" t="s">
        <v>8</v>
      </c>
      <c r="B76" s="15" t="s">
        <v>0</v>
      </c>
      <c r="C76" s="55">
        <v>29</v>
      </c>
      <c r="D76" s="84">
        <f t="shared" si="10"/>
        <v>0.25</v>
      </c>
      <c r="E76" s="21">
        <v>35</v>
      </c>
      <c r="F76" s="84">
        <f t="shared" si="11"/>
        <v>0.10086455331412104</v>
      </c>
      <c r="G76" s="21">
        <v>20</v>
      </c>
      <c r="H76" s="88">
        <f t="shared" si="12"/>
        <v>8.4745762711864403E-2</v>
      </c>
      <c r="I76" s="21">
        <v>0</v>
      </c>
      <c r="J76" s="84">
        <v>0</v>
      </c>
      <c r="K76" s="21">
        <v>25</v>
      </c>
      <c r="L76" s="84">
        <f t="shared" si="14"/>
        <v>0.56818181818181823</v>
      </c>
      <c r="M76" s="21">
        <v>7</v>
      </c>
      <c r="N76" s="84">
        <f t="shared" si="15"/>
        <v>0.18421052631578946</v>
      </c>
      <c r="O76" s="52">
        <f t="shared" si="16"/>
        <v>116</v>
      </c>
      <c r="P76" s="85">
        <f t="shared" si="17"/>
        <v>0.14852752880921896</v>
      </c>
    </row>
    <row r="77" spans="1:16" ht="15.75" thickBot="1" x14ac:dyDescent="0.3">
      <c r="A77" s="61" t="s">
        <v>8</v>
      </c>
      <c r="B77" s="15" t="s">
        <v>1</v>
      </c>
      <c r="C77" s="55">
        <v>10</v>
      </c>
      <c r="D77" s="84">
        <f t="shared" si="10"/>
        <v>0.24390243902439024</v>
      </c>
      <c r="E77" s="21">
        <v>24</v>
      </c>
      <c r="F77" s="84">
        <f t="shared" si="11"/>
        <v>0.12060301507537688</v>
      </c>
      <c r="G77" s="21">
        <v>14</v>
      </c>
      <c r="H77" s="88">
        <f t="shared" si="12"/>
        <v>9.2105263157894732E-2</v>
      </c>
      <c r="I77" s="21">
        <v>0</v>
      </c>
      <c r="J77" s="84">
        <v>0</v>
      </c>
      <c r="K77" s="21">
        <v>12</v>
      </c>
      <c r="L77" s="84">
        <f t="shared" si="14"/>
        <v>1.2</v>
      </c>
      <c r="M77" s="21">
        <v>6</v>
      </c>
      <c r="N77" s="84">
        <f t="shared" si="15"/>
        <v>0.27272727272727271</v>
      </c>
      <c r="O77" s="52">
        <f t="shared" si="16"/>
        <v>66</v>
      </c>
      <c r="P77" s="85">
        <f t="shared" si="17"/>
        <v>0.15566037735849056</v>
      </c>
    </row>
    <row r="78" spans="1:16" ht="15.75" thickBot="1" x14ac:dyDescent="0.3">
      <c r="A78" s="127"/>
      <c r="B78" s="128" t="s">
        <v>80</v>
      </c>
      <c r="C78" s="129">
        <f>SUM(C64:C77)</f>
        <v>929</v>
      </c>
      <c r="D78" s="130">
        <f t="shared" si="10"/>
        <v>0.16897053473990542</v>
      </c>
      <c r="E78" s="129">
        <f>SUM(E64:E77)</f>
        <v>1268</v>
      </c>
      <c r="F78" s="130">
        <f t="shared" si="11"/>
        <v>6.4450543864999488E-2</v>
      </c>
      <c r="G78" s="129">
        <f>SUM(G64:G77)</f>
        <v>973</v>
      </c>
      <c r="H78" s="130">
        <f t="shared" si="12"/>
        <v>6.4767356719696467E-2</v>
      </c>
      <c r="I78" s="129">
        <f>SUM(I64:I77)</f>
        <v>64</v>
      </c>
      <c r="J78" s="130">
        <f t="shared" si="13"/>
        <v>0.27350427350427353</v>
      </c>
      <c r="K78" s="129">
        <f>SUM(K64:K77)</f>
        <v>1961</v>
      </c>
      <c r="L78" s="84">
        <f>K78/G38</f>
        <v>0.44537815126050423</v>
      </c>
      <c r="M78" s="129">
        <f>SUM(M64:M77)</f>
        <v>451</v>
      </c>
      <c r="N78" s="84">
        <f t="shared" si="15"/>
        <v>8.2179300291545188E-2</v>
      </c>
      <c r="O78" s="52">
        <f t="shared" si="16"/>
        <v>5646</v>
      </c>
      <c r="P78" s="85">
        <f t="shared" si="17"/>
        <v>0.11220190779014308</v>
      </c>
    </row>
    <row r="79" spans="1:16" x14ac:dyDescent="0.25">
      <c r="D79" s="52"/>
    </row>
  </sheetData>
  <pageMargins left="0.7" right="0.7" top="0.75" bottom="0.75" header="0.3" footer="0.3"/>
  <pageSetup paperSize="9" scale="40" fitToHeight="0" orientation="landscape" r:id="rId1"/>
  <ignoredErrors>
    <ignoredError sqref="D78 F78 J78 H78 L7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83"/>
  <sheetViews>
    <sheetView tabSelected="1" workbookViewId="0"/>
  </sheetViews>
  <sheetFormatPr defaultRowHeight="15" x14ac:dyDescent="0.25"/>
  <cols>
    <col min="1" max="1" width="53" customWidth="1"/>
    <col min="2" max="2" width="12.28515625" customWidth="1"/>
    <col min="3" max="3" width="17" customWidth="1"/>
    <col min="5" max="5" width="11.7109375" customWidth="1"/>
    <col min="7" max="7" width="12.7109375" customWidth="1"/>
    <col min="12" max="12" width="52.7109375" customWidth="1"/>
    <col min="13" max="13" width="10.85546875" customWidth="1"/>
    <col min="14" max="14" width="15.140625" customWidth="1"/>
  </cols>
  <sheetData>
    <row r="1" spans="1:18" x14ac:dyDescent="0.25">
      <c r="A1" s="149" t="s">
        <v>91</v>
      </c>
      <c r="L1" s="12" t="s">
        <v>92</v>
      </c>
    </row>
    <row r="2" spans="1:18" x14ac:dyDescent="0.25">
      <c r="A2" s="25" t="s">
        <v>280</v>
      </c>
      <c r="L2" s="25" t="s">
        <v>101</v>
      </c>
    </row>
    <row r="3" spans="1:18" ht="15.75" thickBot="1" x14ac:dyDescent="0.3">
      <c r="A3" s="25"/>
      <c r="L3" s="25"/>
    </row>
    <row r="4" spans="1:18" ht="38.25" x14ac:dyDescent="0.25">
      <c r="A4" s="110" t="s">
        <v>90</v>
      </c>
      <c r="B4" s="111" t="s">
        <v>93</v>
      </c>
      <c r="C4" s="115" t="s">
        <v>89</v>
      </c>
      <c r="D4" s="111" t="s">
        <v>94</v>
      </c>
      <c r="E4" s="115" t="s">
        <v>89</v>
      </c>
      <c r="F4" s="111" t="s">
        <v>95</v>
      </c>
      <c r="G4" s="112" t="s">
        <v>89</v>
      </c>
      <c r="L4" s="110" t="s">
        <v>90</v>
      </c>
      <c r="M4" s="111" t="s">
        <v>93</v>
      </c>
      <c r="N4" s="115" t="s">
        <v>89</v>
      </c>
      <c r="O4" s="111" t="s">
        <v>94</v>
      </c>
      <c r="P4" s="115" t="s">
        <v>89</v>
      </c>
      <c r="Q4" s="111" t="s">
        <v>95</v>
      </c>
      <c r="R4" s="112" t="s">
        <v>89</v>
      </c>
    </row>
    <row r="5" spans="1:18" x14ac:dyDescent="0.25">
      <c r="A5" s="117" t="s">
        <v>102</v>
      </c>
      <c r="B5" s="8"/>
      <c r="C5" s="114"/>
      <c r="D5" s="8"/>
      <c r="E5" s="114"/>
      <c r="F5" s="8">
        <v>2</v>
      </c>
      <c r="G5" s="118">
        <v>4.878048780487805E-2</v>
      </c>
      <c r="L5" s="117" t="s">
        <v>207</v>
      </c>
      <c r="M5" s="8"/>
      <c r="N5" s="114"/>
      <c r="O5" s="8"/>
      <c r="P5" s="114"/>
      <c r="Q5" s="8">
        <v>7</v>
      </c>
      <c r="R5" s="118">
        <v>0.5</v>
      </c>
    </row>
    <row r="6" spans="1:18" s="7" customFormat="1" x14ac:dyDescent="0.25">
      <c r="A6" s="117" t="s">
        <v>103</v>
      </c>
      <c r="B6" s="8"/>
      <c r="C6" s="114"/>
      <c r="D6" s="8"/>
      <c r="E6" s="114"/>
      <c r="F6" s="8">
        <v>1</v>
      </c>
      <c r="G6" s="118">
        <v>1.7857142857142856E-2</v>
      </c>
      <c r="L6" s="117" t="s">
        <v>208</v>
      </c>
      <c r="M6" s="8"/>
      <c r="N6" s="114"/>
      <c r="O6" s="8"/>
      <c r="P6" s="114"/>
      <c r="Q6" s="8">
        <v>2</v>
      </c>
      <c r="R6" s="118">
        <v>0.15384615384615385</v>
      </c>
    </row>
    <row r="7" spans="1:18" x14ac:dyDescent="0.25">
      <c r="A7" s="117" t="s">
        <v>104</v>
      </c>
      <c r="B7" s="8"/>
      <c r="C7" s="114"/>
      <c r="D7" s="8"/>
      <c r="E7" s="114"/>
      <c r="F7" s="8">
        <v>1</v>
      </c>
      <c r="G7" s="118">
        <v>9.9009900990099011E-3</v>
      </c>
      <c r="L7" s="117" t="s">
        <v>104</v>
      </c>
      <c r="M7" s="8"/>
      <c r="N7" s="114"/>
      <c r="O7" s="8"/>
      <c r="P7" s="114"/>
      <c r="Q7" s="8">
        <v>4</v>
      </c>
      <c r="R7" s="118">
        <v>3.5087719298245612E-2</v>
      </c>
    </row>
    <row r="8" spans="1:18" s="7" customFormat="1" x14ac:dyDescent="0.25">
      <c r="A8" s="117" t="s">
        <v>105</v>
      </c>
      <c r="B8" s="8">
        <v>2</v>
      </c>
      <c r="C8" s="114">
        <v>6.4516129032258063E-2</v>
      </c>
      <c r="D8" s="8"/>
      <c r="E8" s="114"/>
      <c r="F8" s="8"/>
      <c r="G8" s="118"/>
      <c r="L8" s="117" t="s">
        <v>105</v>
      </c>
      <c r="M8" s="8">
        <v>4</v>
      </c>
      <c r="N8" s="114">
        <v>0.14285714285714285</v>
      </c>
      <c r="O8" s="8">
        <v>1</v>
      </c>
      <c r="P8" s="114">
        <v>1.098901098901099E-2</v>
      </c>
      <c r="Q8" s="8"/>
      <c r="R8" s="118"/>
    </row>
    <row r="9" spans="1:18" x14ac:dyDescent="0.25">
      <c r="A9" s="117" t="s">
        <v>106</v>
      </c>
      <c r="B9" s="8">
        <v>8</v>
      </c>
      <c r="C9" s="114">
        <v>0.22222222222222221</v>
      </c>
      <c r="D9" s="8">
        <v>1</v>
      </c>
      <c r="E9" s="114">
        <v>1.3888888888888888E-2</v>
      </c>
      <c r="F9" s="8"/>
      <c r="G9" s="118"/>
      <c r="L9" s="117" t="s">
        <v>106</v>
      </c>
      <c r="M9" s="8">
        <v>4</v>
      </c>
      <c r="N9" s="114">
        <v>0.2</v>
      </c>
      <c r="O9" s="8">
        <v>4</v>
      </c>
      <c r="P9" s="114">
        <v>6.5573770491803282E-2</v>
      </c>
      <c r="Q9" s="8"/>
      <c r="R9" s="118"/>
    </row>
    <row r="10" spans="1:18" s="7" customFormat="1" x14ac:dyDescent="0.25">
      <c r="A10" s="117" t="s">
        <v>107</v>
      </c>
      <c r="B10" s="8">
        <v>2</v>
      </c>
      <c r="C10" s="114">
        <v>0.1</v>
      </c>
      <c r="D10" s="8">
        <v>3</v>
      </c>
      <c r="E10" s="114">
        <v>5.0847457627118647E-2</v>
      </c>
      <c r="F10" s="8"/>
      <c r="G10" s="118"/>
      <c r="L10" s="117" t="s">
        <v>107</v>
      </c>
      <c r="M10" s="8">
        <v>4</v>
      </c>
      <c r="N10" s="114">
        <v>0.23529411764705882</v>
      </c>
      <c r="O10" s="8">
        <v>2</v>
      </c>
      <c r="P10" s="114">
        <v>3.6363636363636362E-2</v>
      </c>
      <c r="Q10" s="8"/>
      <c r="R10" s="118"/>
    </row>
    <row r="11" spans="1:18" x14ac:dyDescent="0.25">
      <c r="A11" s="117" t="s">
        <v>40</v>
      </c>
      <c r="B11" s="8">
        <v>41</v>
      </c>
      <c r="C11" s="114">
        <v>0.24260355029585798</v>
      </c>
      <c r="D11" s="8">
        <v>53</v>
      </c>
      <c r="E11" s="114">
        <v>0.12990196078431374</v>
      </c>
      <c r="F11" s="8"/>
      <c r="G11" s="118"/>
      <c r="L11" s="117" t="s">
        <v>40</v>
      </c>
      <c r="M11" s="8">
        <v>32</v>
      </c>
      <c r="N11" s="114">
        <v>0.20382165605095542</v>
      </c>
      <c r="O11" s="8">
        <v>52</v>
      </c>
      <c r="P11" s="114">
        <v>0.12410501193317422</v>
      </c>
      <c r="Q11" s="8"/>
      <c r="R11" s="118"/>
    </row>
    <row r="12" spans="1:18" s="7" customFormat="1" x14ac:dyDescent="0.25">
      <c r="A12" s="117" t="s">
        <v>57</v>
      </c>
      <c r="B12" s="8"/>
      <c r="C12" s="114"/>
      <c r="D12" s="8"/>
      <c r="E12" s="114"/>
      <c r="F12" s="8">
        <v>24</v>
      </c>
      <c r="G12" s="118">
        <v>8.6021505376344093E-2</v>
      </c>
      <c r="L12" s="117" t="s">
        <v>57</v>
      </c>
      <c r="M12" s="8"/>
      <c r="N12" s="114"/>
      <c r="O12" s="8"/>
      <c r="P12" s="114"/>
      <c r="Q12" s="8">
        <v>22</v>
      </c>
      <c r="R12" s="118">
        <v>8.6274509803921567E-2</v>
      </c>
    </row>
    <row r="13" spans="1:18" x14ac:dyDescent="0.25">
      <c r="A13" s="117" t="s">
        <v>29</v>
      </c>
      <c r="B13" s="8">
        <v>5</v>
      </c>
      <c r="C13" s="114">
        <v>8.771929824561403E-2</v>
      </c>
      <c r="D13" s="8">
        <v>7</v>
      </c>
      <c r="E13" s="114">
        <v>5.6000000000000001E-2</v>
      </c>
      <c r="F13" s="8"/>
      <c r="G13" s="118"/>
      <c r="L13" s="117" t="s">
        <v>29</v>
      </c>
      <c r="M13" s="8">
        <v>4</v>
      </c>
      <c r="N13" s="114">
        <v>8.8888888888888892E-2</v>
      </c>
      <c r="O13" s="8">
        <v>11</v>
      </c>
      <c r="P13" s="114">
        <v>8.0291970802919707E-2</v>
      </c>
      <c r="Q13" s="8"/>
      <c r="R13" s="118"/>
    </row>
    <row r="14" spans="1:18" s="7" customFormat="1" x14ac:dyDescent="0.25">
      <c r="A14" s="117" t="s">
        <v>108</v>
      </c>
      <c r="B14" s="8"/>
      <c r="C14" s="114"/>
      <c r="D14" s="8"/>
      <c r="E14" s="114"/>
      <c r="F14" s="8">
        <v>5</v>
      </c>
      <c r="G14" s="118">
        <v>2.2123893805309734E-2</v>
      </c>
      <c r="L14" s="117" t="s">
        <v>209</v>
      </c>
      <c r="M14" s="8"/>
      <c r="N14" s="114"/>
      <c r="O14" s="8"/>
      <c r="P14" s="114"/>
      <c r="Q14" s="8">
        <v>6</v>
      </c>
      <c r="R14" s="118">
        <v>5.9405940594059403E-2</v>
      </c>
    </row>
    <row r="15" spans="1:18" x14ac:dyDescent="0.25">
      <c r="A15" s="117" t="s">
        <v>109</v>
      </c>
      <c r="B15" s="8"/>
      <c r="C15" s="114"/>
      <c r="D15" s="8"/>
      <c r="E15" s="114"/>
      <c r="F15" s="8">
        <v>1</v>
      </c>
      <c r="G15" s="118">
        <v>0.04</v>
      </c>
      <c r="L15" s="117" t="s">
        <v>108</v>
      </c>
      <c r="M15" s="8"/>
      <c r="N15" s="114"/>
      <c r="O15" s="8"/>
      <c r="P15" s="114"/>
      <c r="Q15" s="8">
        <v>4</v>
      </c>
      <c r="R15" s="118">
        <v>1.8099547511312219E-2</v>
      </c>
    </row>
    <row r="16" spans="1:18" s="7" customFormat="1" x14ac:dyDescent="0.25">
      <c r="A16" s="117" t="s">
        <v>110</v>
      </c>
      <c r="B16" s="8">
        <v>1</v>
      </c>
      <c r="C16" s="114">
        <v>0.125</v>
      </c>
      <c r="D16" s="8"/>
      <c r="E16" s="114"/>
      <c r="F16" s="8"/>
      <c r="G16" s="118"/>
      <c r="L16" s="117" t="s">
        <v>210</v>
      </c>
      <c r="M16" s="8"/>
      <c r="N16" s="114"/>
      <c r="O16" s="8"/>
      <c r="P16" s="114"/>
      <c r="Q16" s="8">
        <v>1</v>
      </c>
      <c r="R16" s="118">
        <v>3.2258064516129031E-2</v>
      </c>
    </row>
    <row r="17" spans="1:18" x14ac:dyDescent="0.25">
      <c r="A17" s="117" t="s">
        <v>111</v>
      </c>
      <c r="B17" s="8"/>
      <c r="C17" s="114"/>
      <c r="D17" s="8"/>
      <c r="E17" s="114"/>
      <c r="F17" s="8">
        <v>1</v>
      </c>
      <c r="G17" s="118">
        <v>0.1111111111111111</v>
      </c>
      <c r="L17" s="117" t="s">
        <v>109</v>
      </c>
      <c r="M17" s="8"/>
      <c r="N17" s="114"/>
      <c r="O17" s="8"/>
      <c r="P17" s="114"/>
      <c r="Q17" s="8">
        <v>1</v>
      </c>
      <c r="R17" s="118">
        <v>4.7619047619047616E-2</v>
      </c>
    </row>
    <row r="18" spans="1:18" s="7" customFormat="1" x14ac:dyDescent="0.25">
      <c r="A18" s="117" t="s">
        <v>112</v>
      </c>
      <c r="B18" s="8"/>
      <c r="C18" s="114"/>
      <c r="D18" s="8"/>
      <c r="E18" s="114"/>
      <c r="F18" s="8">
        <v>7</v>
      </c>
      <c r="G18" s="118">
        <v>0.14285714285714285</v>
      </c>
      <c r="L18" s="117" t="s">
        <v>110</v>
      </c>
      <c r="M18" s="8"/>
      <c r="N18" s="114"/>
      <c r="O18" s="8">
        <v>1</v>
      </c>
      <c r="P18" s="114">
        <v>2.2222222222222223E-2</v>
      </c>
      <c r="Q18" s="8"/>
      <c r="R18" s="118"/>
    </row>
    <row r="19" spans="1:18" x14ac:dyDescent="0.25">
      <c r="A19" s="117" t="s">
        <v>113</v>
      </c>
      <c r="B19" s="8"/>
      <c r="C19" s="114"/>
      <c r="D19" s="8"/>
      <c r="E19" s="114"/>
      <c r="F19" s="8">
        <v>1</v>
      </c>
      <c r="G19" s="118">
        <v>1.9230769230769232E-2</v>
      </c>
      <c r="L19" s="117" t="s">
        <v>112</v>
      </c>
      <c r="M19" s="8"/>
      <c r="N19" s="114"/>
      <c r="O19" s="8"/>
      <c r="P19" s="114"/>
      <c r="Q19" s="8">
        <v>8</v>
      </c>
      <c r="R19" s="118">
        <v>0.16</v>
      </c>
    </row>
    <row r="20" spans="1:18" s="7" customFormat="1" x14ac:dyDescent="0.25">
      <c r="A20" s="117" t="s">
        <v>114</v>
      </c>
      <c r="B20" s="8"/>
      <c r="C20" s="114"/>
      <c r="D20" s="8"/>
      <c r="E20" s="114"/>
      <c r="F20" s="8">
        <v>4</v>
      </c>
      <c r="G20" s="118">
        <v>2.3255813953488372E-2</v>
      </c>
      <c r="L20" s="117" t="s">
        <v>113</v>
      </c>
      <c r="M20" s="8"/>
      <c r="N20" s="114"/>
      <c r="O20" s="8"/>
      <c r="P20" s="114"/>
      <c r="Q20" s="8">
        <v>2</v>
      </c>
      <c r="R20" s="118">
        <v>3.5714285714285712E-2</v>
      </c>
    </row>
    <row r="21" spans="1:18" x14ac:dyDescent="0.25">
      <c r="A21" s="117" t="s">
        <v>70</v>
      </c>
      <c r="B21" s="8"/>
      <c r="C21" s="114"/>
      <c r="D21" s="8"/>
      <c r="E21" s="114"/>
      <c r="F21" s="8">
        <v>33</v>
      </c>
      <c r="G21" s="118">
        <v>0.32038834951456313</v>
      </c>
      <c r="L21" s="117" t="s">
        <v>114</v>
      </c>
      <c r="M21" s="8"/>
      <c r="N21" s="114"/>
      <c r="O21" s="8"/>
      <c r="P21" s="114"/>
      <c r="Q21" s="8">
        <v>9</v>
      </c>
      <c r="R21" s="118">
        <v>4.736842105263158E-2</v>
      </c>
    </row>
    <row r="22" spans="1:18" s="7" customFormat="1" x14ac:dyDescent="0.25">
      <c r="A22" s="117" t="s">
        <v>115</v>
      </c>
      <c r="B22" s="8"/>
      <c r="C22" s="114"/>
      <c r="D22" s="8"/>
      <c r="E22" s="114"/>
      <c r="F22" s="8">
        <v>1</v>
      </c>
      <c r="G22" s="118">
        <v>3.8461538461538464E-2</v>
      </c>
      <c r="L22" s="117" t="s">
        <v>211</v>
      </c>
      <c r="M22" s="8"/>
      <c r="N22" s="114"/>
      <c r="O22" s="8"/>
      <c r="P22" s="114"/>
      <c r="Q22" s="8">
        <v>4</v>
      </c>
      <c r="R22" s="118">
        <v>0.14285714285714285</v>
      </c>
    </row>
    <row r="23" spans="1:18" x14ac:dyDescent="0.25">
      <c r="A23" s="117" t="s">
        <v>116</v>
      </c>
      <c r="B23" s="8"/>
      <c r="C23" s="114"/>
      <c r="D23" s="8"/>
      <c r="E23" s="114"/>
      <c r="F23" s="8">
        <v>1</v>
      </c>
      <c r="G23" s="118">
        <v>2.9411764705882353E-2</v>
      </c>
      <c r="L23" s="117" t="s">
        <v>70</v>
      </c>
      <c r="M23" s="8"/>
      <c r="N23" s="114"/>
      <c r="O23" s="8"/>
      <c r="P23" s="114"/>
      <c r="Q23" s="8">
        <v>30</v>
      </c>
      <c r="R23" s="118">
        <v>0.25423728813559321</v>
      </c>
    </row>
    <row r="24" spans="1:18" s="7" customFormat="1" x14ac:dyDescent="0.25">
      <c r="A24" s="117" t="s">
        <v>48</v>
      </c>
      <c r="B24" s="8">
        <v>15</v>
      </c>
      <c r="C24" s="114">
        <v>0.11278195488721804</v>
      </c>
      <c r="D24" s="8">
        <v>11</v>
      </c>
      <c r="E24" s="114">
        <v>3.151862464183381E-2</v>
      </c>
      <c r="F24" s="8"/>
      <c r="G24" s="118"/>
      <c r="L24" s="117" t="s">
        <v>212</v>
      </c>
      <c r="M24" s="8">
        <v>1</v>
      </c>
      <c r="N24" s="114">
        <v>0.1111111111111111</v>
      </c>
      <c r="O24" s="8">
        <v>6</v>
      </c>
      <c r="P24" s="114">
        <v>8.5714285714285715E-2</v>
      </c>
      <c r="Q24" s="8"/>
      <c r="R24" s="118"/>
    </row>
    <row r="25" spans="1:18" x14ac:dyDescent="0.25">
      <c r="A25" s="117" t="s">
        <v>117</v>
      </c>
      <c r="B25" s="8"/>
      <c r="C25" s="114"/>
      <c r="D25" s="8"/>
      <c r="E25" s="114"/>
      <c r="F25" s="8">
        <v>1</v>
      </c>
      <c r="G25" s="118">
        <v>5.2631578947368418E-2</v>
      </c>
      <c r="L25" s="117" t="s">
        <v>116</v>
      </c>
      <c r="M25" s="8"/>
      <c r="N25" s="114"/>
      <c r="O25" s="8"/>
      <c r="P25" s="114"/>
      <c r="Q25" s="8">
        <v>9</v>
      </c>
      <c r="R25" s="118">
        <v>0.21428571428571427</v>
      </c>
    </row>
    <row r="26" spans="1:18" s="7" customFormat="1" x14ac:dyDescent="0.25">
      <c r="A26" s="117" t="s">
        <v>118</v>
      </c>
      <c r="B26" s="8">
        <v>2</v>
      </c>
      <c r="C26" s="114">
        <v>0.33333333333333331</v>
      </c>
      <c r="D26" s="8">
        <v>2</v>
      </c>
      <c r="E26" s="114">
        <v>5.128205128205128E-2</v>
      </c>
      <c r="F26" s="8"/>
      <c r="G26" s="118"/>
      <c r="L26" s="117" t="s">
        <v>48</v>
      </c>
      <c r="M26" s="8">
        <v>15</v>
      </c>
      <c r="N26" s="114">
        <v>0.12295081967213115</v>
      </c>
      <c r="O26" s="8">
        <v>16</v>
      </c>
      <c r="P26" s="114">
        <v>4.3243243243243246E-2</v>
      </c>
      <c r="Q26" s="8"/>
      <c r="R26" s="118"/>
    </row>
    <row r="27" spans="1:18" x14ac:dyDescent="0.25">
      <c r="A27" s="117" t="s">
        <v>119</v>
      </c>
      <c r="B27" s="8"/>
      <c r="C27" s="114"/>
      <c r="D27" s="8"/>
      <c r="E27" s="114"/>
      <c r="F27" s="8">
        <v>3</v>
      </c>
      <c r="G27" s="118">
        <v>0.27272727272727271</v>
      </c>
      <c r="L27" s="117" t="s">
        <v>213</v>
      </c>
      <c r="M27" s="8"/>
      <c r="N27" s="114"/>
      <c r="O27" s="8"/>
      <c r="P27" s="114"/>
      <c r="Q27" s="8">
        <v>1</v>
      </c>
      <c r="R27" s="118">
        <v>0.1</v>
      </c>
    </row>
    <row r="28" spans="1:18" s="7" customFormat="1" x14ac:dyDescent="0.25">
      <c r="A28" s="117" t="s">
        <v>120</v>
      </c>
      <c r="B28" s="8">
        <v>2</v>
      </c>
      <c r="C28" s="114">
        <v>0.25</v>
      </c>
      <c r="D28" s="8">
        <v>1</v>
      </c>
      <c r="E28" s="114">
        <v>2.1739130434782608E-2</v>
      </c>
      <c r="F28" s="8"/>
      <c r="G28" s="118"/>
      <c r="L28" s="117" t="s">
        <v>118</v>
      </c>
      <c r="M28" s="8">
        <v>1</v>
      </c>
      <c r="N28" s="114">
        <v>0.14285714285714285</v>
      </c>
      <c r="O28" s="8">
        <v>1</v>
      </c>
      <c r="P28" s="114">
        <v>4.3478260869565216E-2</v>
      </c>
      <c r="Q28" s="8"/>
      <c r="R28" s="118"/>
    </row>
    <row r="29" spans="1:18" x14ac:dyDescent="0.25">
      <c r="A29" s="117" t="s">
        <v>75</v>
      </c>
      <c r="B29" s="8">
        <v>6</v>
      </c>
      <c r="C29" s="114">
        <v>0.14285714285714285</v>
      </c>
      <c r="D29" s="8">
        <v>6</v>
      </c>
      <c r="E29" s="114">
        <v>4.3795620437956206E-2</v>
      </c>
      <c r="F29" s="8"/>
      <c r="G29" s="118"/>
      <c r="L29" s="117" t="s">
        <v>119</v>
      </c>
      <c r="M29" s="8"/>
      <c r="N29" s="114"/>
      <c r="O29" s="8"/>
      <c r="P29" s="114"/>
      <c r="Q29" s="8">
        <v>1</v>
      </c>
      <c r="R29" s="118">
        <v>0.1</v>
      </c>
    </row>
    <row r="30" spans="1:18" s="7" customFormat="1" x14ac:dyDescent="0.25">
      <c r="A30" s="117" t="s">
        <v>20</v>
      </c>
      <c r="B30" s="8">
        <v>11</v>
      </c>
      <c r="C30" s="114">
        <v>0.20754716981132076</v>
      </c>
      <c r="D30" s="8">
        <v>18</v>
      </c>
      <c r="E30" s="114">
        <v>0.13432835820895522</v>
      </c>
      <c r="F30" s="8"/>
      <c r="G30" s="118"/>
      <c r="L30" s="117" t="s">
        <v>120</v>
      </c>
      <c r="M30" s="8"/>
      <c r="N30" s="114"/>
      <c r="O30" s="8">
        <v>1</v>
      </c>
      <c r="P30" s="114">
        <v>2.4390243902439025E-2</v>
      </c>
      <c r="Q30" s="8"/>
      <c r="R30" s="118"/>
    </row>
    <row r="31" spans="1:18" x14ac:dyDescent="0.25">
      <c r="A31" s="117" t="s">
        <v>28</v>
      </c>
      <c r="B31" s="8"/>
      <c r="C31" s="114"/>
      <c r="D31" s="8"/>
      <c r="E31" s="114"/>
      <c r="F31" s="8">
        <v>21</v>
      </c>
      <c r="G31" s="118">
        <v>0.1242603550295858</v>
      </c>
      <c r="L31" s="117" t="s">
        <v>75</v>
      </c>
      <c r="M31" s="8">
        <v>6</v>
      </c>
      <c r="N31" s="114">
        <v>0.17647058823529413</v>
      </c>
      <c r="O31" s="8">
        <v>12</v>
      </c>
      <c r="P31" s="114">
        <v>8.9552238805970144E-2</v>
      </c>
      <c r="Q31" s="8"/>
      <c r="R31" s="118"/>
    </row>
    <row r="32" spans="1:18" x14ac:dyDescent="0.25">
      <c r="A32" s="117" t="s">
        <v>16</v>
      </c>
      <c r="B32" s="8">
        <v>12</v>
      </c>
      <c r="C32" s="114">
        <v>0.18181818181818182</v>
      </c>
      <c r="D32" s="8">
        <v>21</v>
      </c>
      <c r="E32" s="114">
        <v>8.8983050847457626E-2</v>
      </c>
      <c r="F32" s="8"/>
      <c r="G32" s="118"/>
      <c r="L32" s="117" t="s">
        <v>20</v>
      </c>
      <c r="M32" s="8">
        <v>16</v>
      </c>
      <c r="N32" s="114">
        <v>0.30769230769230771</v>
      </c>
      <c r="O32" s="8">
        <v>24</v>
      </c>
      <c r="P32" s="114">
        <v>0.1875</v>
      </c>
      <c r="Q32" s="8"/>
      <c r="R32" s="118"/>
    </row>
    <row r="33" spans="1:18" x14ac:dyDescent="0.25">
      <c r="A33" s="117" t="s">
        <v>24</v>
      </c>
      <c r="B33" s="8">
        <v>8</v>
      </c>
      <c r="C33" s="114">
        <v>0.18181818181818182</v>
      </c>
      <c r="D33" s="8">
        <v>6</v>
      </c>
      <c r="E33" s="114">
        <v>3.7499999999999999E-2</v>
      </c>
      <c r="F33" s="8"/>
      <c r="G33" s="118"/>
      <c r="L33" s="117" t="s">
        <v>28</v>
      </c>
      <c r="M33" s="8"/>
      <c r="N33" s="114"/>
      <c r="O33" s="8"/>
      <c r="P33" s="114"/>
      <c r="Q33" s="8">
        <v>17</v>
      </c>
      <c r="R33" s="118">
        <v>9.3922651933701654E-2</v>
      </c>
    </row>
    <row r="34" spans="1:18" x14ac:dyDescent="0.25">
      <c r="A34" s="117" t="s">
        <v>121</v>
      </c>
      <c r="B34" s="8"/>
      <c r="C34" s="114"/>
      <c r="D34" s="8"/>
      <c r="E34" s="114"/>
      <c r="F34" s="8">
        <v>2</v>
      </c>
      <c r="G34" s="118">
        <v>1.2121212121212121E-2</v>
      </c>
      <c r="L34" s="117" t="s">
        <v>16</v>
      </c>
      <c r="M34" s="8">
        <v>11</v>
      </c>
      <c r="N34" s="114">
        <v>0.18333333333333332</v>
      </c>
      <c r="O34" s="8">
        <v>26</v>
      </c>
      <c r="P34" s="114">
        <v>0.11818181818181818</v>
      </c>
      <c r="Q34" s="8"/>
      <c r="R34" s="118"/>
    </row>
    <row r="35" spans="1:18" x14ac:dyDescent="0.25">
      <c r="A35" s="117" t="s">
        <v>65</v>
      </c>
      <c r="B35" s="8"/>
      <c r="C35" s="114"/>
      <c r="D35" s="8"/>
      <c r="E35" s="114"/>
      <c r="F35" s="8">
        <v>13</v>
      </c>
      <c r="G35" s="118">
        <v>5.4621848739495799E-2</v>
      </c>
      <c r="L35" s="117" t="s">
        <v>24</v>
      </c>
      <c r="M35" s="8">
        <v>8</v>
      </c>
      <c r="N35" s="114">
        <v>0.15686274509803921</v>
      </c>
      <c r="O35" s="8">
        <v>8</v>
      </c>
      <c r="P35" s="114">
        <v>6.0150375939849621E-2</v>
      </c>
      <c r="Q35" s="8"/>
      <c r="R35" s="118"/>
    </row>
    <row r="36" spans="1:18" x14ac:dyDescent="0.25">
      <c r="A36" s="117" t="s">
        <v>122</v>
      </c>
      <c r="B36" s="8"/>
      <c r="C36" s="114"/>
      <c r="D36" s="8"/>
      <c r="E36" s="114"/>
      <c r="F36" s="8">
        <v>1</v>
      </c>
      <c r="G36" s="118">
        <v>3.8461538461538464E-2</v>
      </c>
      <c r="L36" s="117" t="s">
        <v>121</v>
      </c>
      <c r="M36" s="8"/>
      <c r="N36" s="114"/>
      <c r="O36" s="8"/>
      <c r="P36" s="114"/>
      <c r="Q36" s="8">
        <v>2</v>
      </c>
      <c r="R36" s="118">
        <v>1.4492753623188406E-2</v>
      </c>
    </row>
    <row r="37" spans="1:18" s="7" customFormat="1" x14ac:dyDescent="0.25">
      <c r="A37" s="117" t="s">
        <v>123</v>
      </c>
      <c r="B37" s="8"/>
      <c r="C37" s="114"/>
      <c r="D37" s="8"/>
      <c r="E37" s="114"/>
      <c r="F37" s="8">
        <v>3</v>
      </c>
      <c r="G37" s="118">
        <v>4.6875E-2</v>
      </c>
      <c r="L37" s="117" t="s">
        <v>214</v>
      </c>
      <c r="M37" s="8"/>
      <c r="N37" s="114"/>
      <c r="O37" s="8"/>
      <c r="P37" s="114"/>
      <c r="Q37" s="8">
        <v>1</v>
      </c>
      <c r="R37" s="118">
        <v>3.7037037037037035E-2</v>
      </c>
    </row>
    <row r="38" spans="1:18" x14ac:dyDescent="0.25">
      <c r="A38" s="117" t="s">
        <v>124</v>
      </c>
      <c r="B38" s="8"/>
      <c r="C38" s="114"/>
      <c r="D38" s="8"/>
      <c r="E38" s="114"/>
      <c r="F38" s="8">
        <v>7</v>
      </c>
      <c r="G38" s="118">
        <v>0.1891891891891892</v>
      </c>
      <c r="L38" s="117" t="s">
        <v>215</v>
      </c>
      <c r="M38" s="8"/>
      <c r="N38" s="114"/>
      <c r="O38" s="8"/>
      <c r="P38" s="114"/>
      <c r="Q38" s="8">
        <v>1</v>
      </c>
      <c r="R38" s="118">
        <v>0.1</v>
      </c>
    </row>
    <row r="39" spans="1:18" s="7" customFormat="1" x14ac:dyDescent="0.25">
      <c r="A39" s="117" t="s">
        <v>125</v>
      </c>
      <c r="B39" s="8"/>
      <c r="C39" s="114"/>
      <c r="D39" s="8"/>
      <c r="E39" s="114"/>
      <c r="F39" s="8">
        <v>5</v>
      </c>
      <c r="G39" s="118">
        <v>3.2894736842105261E-2</v>
      </c>
      <c r="L39" s="117" t="s">
        <v>216</v>
      </c>
      <c r="M39" s="8"/>
      <c r="N39" s="114"/>
      <c r="O39" s="8"/>
      <c r="P39" s="114"/>
      <c r="Q39" s="8">
        <v>1</v>
      </c>
      <c r="R39" s="118">
        <v>2.3255813953488372E-2</v>
      </c>
    </row>
    <row r="40" spans="1:18" x14ac:dyDescent="0.25">
      <c r="A40" s="117" t="s">
        <v>126</v>
      </c>
      <c r="B40" s="8"/>
      <c r="C40" s="114"/>
      <c r="D40" s="8"/>
      <c r="E40" s="114"/>
      <c r="F40" s="8">
        <v>3</v>
      </c>
      <c r="G40" s="118">
        <v>0.13043478260869565</v>
      </c>
      <c r="L40" s="117" t="s">
        <v>65</v>
      </c>
      <c r="M40" s="8"/>
      <c r="N40" s="114"/>
      <c r="O40" s="8"/>
      <c r="P40" s="114"/>
      <c r="Q40" s="8">
        <v>12</v>
      </c>
      <c r="R40" s="118">
        <v>5.6074766355140186E-2</v>
      </c>
    </row>
    <row r="41" spans="1:18" s="7" customFormat="1" x14ac:dyDescent="0.25">
      <c r="A41" s="117" t="s">
        <v>127</v>
      </c>
      <c r="B41" s="8"/>
      <c r="C41" s="114"/>
      <c r="D41" s="8">
        <v>2</v>
      </c>
      <c r="E41" s="114">
        <v>0.4</v>
      </c>
      <c r="F41" s="8"/>
      <c r="G41" s="118"/>
      <c r="L41" s="117" t="s">
        <v>217</v>
      </c>
      <c r="M41" s="8">
        <v>1</v>
      </c>
      <c r="N41" s="114">
        <v>9.0909090909090912E-2</v>
      </c>
      <c r="O41" s="8"/>
      <c r="P41" s="114"/>
      <c r="Q41" s="8"/>
      <c r="R41" s="118"/>
    </row>
    <row r="42" spans="1:18" x14ac:dyDescent="0.25">
      <c r="A42" s="117" t="s">
        <v>128</v>
      </c>
      <c r="B42" s="8"/>
      <c r="C42" s="114"/>
      <c r="D42" s="8"/>
      <c r="E42" s="114"/>
      <c r="F42" s="8">
        <v>1</v>
      </c>
      <c r="G42" s="118">
        <v>2.7777777777777776E-2</v>
      </c>
      <c r="L42" s="117" t="s">
        <v>122</v>
      </c>
      <c r="M42" s="8"/>
      <c r="N42" s="114"/>
      <c r="O42" s="8"/>
      <c r="P42" s="114"/>
      <c r="Q42" s="8">
        <v>2</v>
      </c>
      <c r="R42" s="118">
        <v>6.8965517241379309E-2</v>
      </c>
    </row>
    <row r="43" spans="1:18" x14ac:dyDescent="0.25">
      <c r="A43" s="117" t="s">
        <v>42</v>
      </c>
      <c r="B43" s="8">
        <v>1</v>
      </c>
      <c r="C43" s="114">
        <v>0.05</v>
      </c>
      <c r="D43" s="8">
        <v>6</v>
      </c>
      <c r="E43" s="114">
        <v>6.1224489795918366E-2</v>
      </c>
      <c r="F43" s="8"/>
      <c r="G43" s="118"/>
      <c r="L43" s="117" t="s">
        <v>123</v>
      </c>
      <c r="M43" s="8"/>
      <c r="N43" s="114"/>
      <c r="O43" s="8"/>
      <c r="P43" s="114"/>
      <c r="Q43" s="8">
        <v>1</v>
      </c>
      <c r="R43" s="118">
        <v>1.3513513513513514E-2</v>
      </c>
    </row>
    <row r="44" spans="1:18" x14ac:dyDescent="0.25">
      <c r="A44" s="117" t="s">
        <v>25</v>
      </c>
      <c r="B44" s="8">
        <v>6</v>
      </c>
      <c r="C44" s="114">
        <v>0.11320754716981132</v>
      </c>
      <c r="D44" s="8">
        <v>9</v>
      </c>
      <c r="E44" s="114">
        <v>7.0866141732283464E-2</v>
      </c>
      <c r="F44" s="8"/>
      <c r="G44" s="118"/>
      <c r="L44" s="117" t="s">
        <v>124</v>
      </c>
      <c r="M44" s="8"/>
      <c r="N44" s="114"/>
      <c r="O44" s="8"/>
      <c r="P44" s="114"/>
      <c r="Q44" s="8">
        <v>3</v>
      </c>
      <c r="R44" s="118">
        <v>6.9767441860465115E-2</v>
      </c>
    </row>
    <row r="45" spans="1:18" x14ac:dyDescent="0.25">
      <c r="A45" s="117" t="s">
        <v>73</v>
      </c>
      <c r="B45" s="8"/>
      <c r="C45" s="114"/>
      <c r="D45" s="8"/>
      <c r="E45" s="114"/>
      <c r="F45" s="8">
        <v>16</v>
      </c>
      <c r="G45" s="118">
        <v>0.14953271028037382</v>
      </c>
      <c r="L45" s="117" t="s">
        <v>125</v>
      </c>
      <c r="M45" s="8"/>
      <c r="N45" s="114"/>
      <c r="O45" s="8"/>
      <c r="P45" s="114"/>
      <c r="Q45" s="8">
        <v>3</v>
      </c>
      <c r="R45" s="118">
        <v>2.2058823529411766E-2</v>
      </c>
    </row>
    <row r="46" spans="1:18" x14ac:dyDescent="0.25">
      <c r="A46" s="117" t="s">
        <v>129</v>
      </c>
      <c r="B46" s="8">
        <v>2</v>
      </c>
      <c r="C46" s="114">
        <v>0.15384615384615385</v>
      </c>
      <c r="D46" s="8">
        <v>3</v>
      </c>
      <c r="E46" s="114">
        <v>4.1095890410958902E-2</v>
      </c>
      <c r="F46" s="8"/>
      <c r="G46" s="118"/>
      <c r="L46" s="117" t="s">
        <v>126</v>
      </c>
      <c r="M46" s="8"/>
      <c r="N46" s="114"/>
      <c r="O46" s="8"/>
      <c r="P46" s="114"/>
      <c r="Q46" s="8">
        <v>1</v>
      </c>
      <c r="R46" s="118">
        <v>5.2631578947368418E-2</v>
      </c>
    </row>
    <row r="47" spans="1:18" x14ac:dyDescent="0.25">
      <c r="A47" s="117" t="s">
        <v>130</v>
      </c>
      <c r="B47" s="8">
        <v>3</v>
      </c>
      <c r="C47" s="114">
        <v>0.1875</v>
      </c>
      <c r="D47" s="8">
        <v>4</v>
      </c>
      <c r="E47" s="114">
        <v>9.0909090909090912E-2</v>
      </c>
      <c r="F47" s="8"/>
      <c r="G47" s="118"/>
      <c r="L47" s="117" t="s">
        <v>42</v>
      </c>
      <c r="M47" s="8">
        <v>5</v>
      </c>
      <c r="N47" s="114">
        <v>0.16666666666666666</v>
      </c>
      <c r="O47" s="8">
        <v>12</v>
      </c>
      <c r="P47" s="114">
        <v>0.14117647058823529</v>
      </c>
      <c r="Q47" s="8"/>
      <c r="R47" s="118"/>
    </row>
    <row r="48" spans="1:18" x14ac:dyDescent="0.25">
      <c r="A48" s="117" t="s">
        <v>131</v>
      </c>
      <c r="B48" s="8"/>
      <c r="C48" s="114"/>
      <c r="D48" s="8">
        <v>1</v>
      </c>
      <c r="E48" s="114">
        <v>0.1</v>
      </c>
      <c r="F48" s="8"/>
      <c r="G48" s="118"/>
      <c r="L48" s="117" t="s">
        <v>25</v>
      </c>
      <c r="M48" s="8">
        <v>8</v>
      </c>
      <c r="N48" s="114">
        <v>0.21621621621621623</v>
      </c>
      <c r="O48" s="8">
        <v>12</v>
      </c>
      <c r="P48" s="114">
        <v>7.8947368421052627E-2</v>
      </c>
      <c r="Q48" s="8"/>
      <c r="R48" s="118"/>
    </row>
    <row r="49" spans="1:18" x14ac:dyDescent="0.25">
      <c r="A49" s="117" t="s">
        <v>54</v>
      </c>
      <c r="B49" s="8">
        <v>11</v>
      </c>
      <c r="C49" s="114">
        <v>6.1111111111111109E-2</v>
      </c>
      <c r="D49" s="8">
        <v>21</v>
      </c>
      <c r="E49" s="114">
        <v>2.3076923076923078E-2</v>
      </c>
      <c r="F49" s="8"/>
      <c r="G49" s="118"/>
      <c r="L49" s="117" t="s">
        <v>73</v>
      </c>
      <c r="M49" s="8"/>
      <c r="N49" s="114"/>
      <c r="O49" s="8"/>
      <c r="P49" s="114"/>
      <c r="Q49" s="8">
        <v>7</v>
      </c>
      <c r="R49" s="118">
        <v>7.1428571428571425E-2</v>
      </c>
    </row>
    <row r="50" spans="1:18" x14ac:dyDescent="0.25">
      <c r="A50" s="117" t="s">
        <v>132</v>
      </c>
      <c r="B50" s="8">
        <v>2</v>
      </c>
      <c r="C50" s="114">
        <v>7.1428571428571425E-2</v>
      </c>
      <c r="D50" s="8">
        <v>2</v>
      </c>
      <c r="E50" s="114">
        <v>1.9047619047619049E-2</v>
      </c>
      <c r="F50" s="8"/>
      <c r="G50" s="118"/>
      <c r="L50" s="117" t="s">
        <v>129</v>
      </c>
      <c r="M50" s="8">
        <v>1</v>
      </c>
      <c r="N50" s="114">
        <v>8.3333333333333329E-2</v>
      </c>
      <c r="O50" s="8">
        <v>3</v>
      </c>
      <c r="P50" s="114">
        <v>7.3170731707317069E-2</v>
      </c>
      <c r="Q50" s="8"/>
      <c r="R50" s="118"/>
    </row>
    <row r="51" spans="1:18" x14ac:dyDescent="0.25">
      <c r="A51" s="117" t="s">
        <v>133</v>
      </c>
      <c r="B51" s="8">
        <v>1</v>
      </c>
      <c r="C51" s="114">
        <v>3.3333333333333333E-2</v>
      </c>
      <c r="D51" s="8">
        <v>3</v>
      </c>
      <c r="E51" s="114">
        <v>1.8633540372670808E-2</v>
      </c>
      <c r="F51" s="8"/>
      <c r="G51" s="118"/>
      <c r="L51" s="117" t="s">
        <v>130</v>
      </c>
      <c r="M51" s="8">
        <v>4</v>
      </c>
      <c r="N51" s="114">
        <v>0.18181818181818182</v>
      </c>
      <c r="O51" s="8">
        <v>1</v>
      </c>
      <c r="P51" s="114">
        <v>2.7777777777777776E-2</v>
      </c>
      <c r="Q51" s="8"/>
      <c r="R51" s="118"/>
    </row>
    <row r="52" spans="1:18" x14ac:dyDescent="0.25">
      <c r="A52" s="117" t="s">
        <v>134</v>
      </c>
      <c r="B52" s="8">
        <v>1</v>
      </c>
      <c r="C52" s="114">
        <v>6.25E-2</v>
      </c>
      <c r="D52" s="8">
        <v>1</v>
      </c>
      <c r="E52" s="114">
        <v>1.6666666666666666E-2</v>
      </c>
      <c r="F52" s="8"/>
      <c r="G52" s="118"/>
      <c r="L52" s="117" t="s">
        <v>54</v>
      </c>
      <c r="M52" s="8">
        <v>12</v>
      </c>
      <c r="N52" s="114">
        <v>8.5714285714285715E-2</v>
      </c>
      <c r="O52" s="8">
        <v>21</v>
      </c>
      <c r="P52" s="114">
        <v>2.2316684378320937E-2</v>
      </c>
      <c r="Q52" s="8"/>
      <c r="R52" s="118"/>
    </row>
    <row r="53" spans="1:18" x14ac:dyDescent="0.25">
      <c r="A53" s="117" t="s">
        <v>50</v>
      </c>
      <c r="B53" s="8">
        <v>24</v>
      </c>
      <c r="C53" s="114">
        <v>0.11483253588516747</v>
      </c>
      <c r="D53" s="8">
        <v>41</v>
      </c>
      <c r="E53" s="114">
        <v>7.441016333938294E-2</v>
      </c>
      <c r="F53" s="8"/>
      <c r="G53" s="118"/>
      <c r="L53" s="117" t="s">
        <v>132</v>
      </c>
      <c r="M53" s="8"/>
      <c r="N53" s="114"/>
      <c r="O53" s="8">
        <v>2</v>
      </c>
      <c r="P53" s="114">
        <v>1.4705882352941176E-2</v>
      </c>
      <c r="Q53" s="8"/>
      <c r="R53" s="118"/>
    </row>
    <row r="54" spans="1:18" x14ac:dyDescent="0.25">
      <c r="A54" s="117" t="s">
        <v>135</v>
      </c>
      <c r="B54" s="8">
        <v>1</v>
      </c>
      <c r="C54" s="114">
        <v>1.1904761904761904E-2</v>
      </c>
      <c r="D54" s="8">
        <v>5</v>
      </c>
      <c r="E54" s="114">
        <v>1.4577259475218658E-2</v>
      </c>
      <c r="F54" s="8"/>
      <c r="G54" s="118"/>
      <c r="L54" s="117" t="s">
        <v>133</v>
      </c>
      <c r="M54" s="8">
        <v>1</v>
      </c>
      <c r="N54" s="114">
        <v>4.1666666666666664E-2</v>
      </c>
      <c r="O54" s="8">
        <v>3</v>
      </c>
      <c r="P54" s="114">
        <v>2.1739130434782608E-2</v>
      </c>
      <c r="Q54" s="8"/>
      <c r="R54" s="118"/>
    </row>
    <row r="55" spans="1:18" x14ac:dyDescent="0.25">
      <c r="A55" s="117" t="s">
        <v>136</v>
      </c>
      <c r="B55" s="8">
        <v>5</v>
      </c>
      <c r="C55" s="114">
        <v>9.4339622641509441E-2</v>
      </c>
      <c r="D55" s="8">
        <v>7</v>
      </c>
      <c r="E55" s="114">
        <v>2.5362318840579712E-2</v>
      </c>
      <c r="F55" s="8"/>
      <c r="G55" s="118"/>
      <c r="L55" s="117" t="s">
        <v>134</v>
      </c>
      <c r="M55" s="8">
        <v>1</v>
      </c>
      <c r="N55" s="114">
        <v>7.1428571428571425E-2</v>
      </c>
      <c r="O55" s="8">
        <v>2</v>
      </c>
      <c r="P55" s="114">
        <v>2.8985507246376812E-2</v>
      </c>
      <c r="Q55" s="8"/>
      <c r="R55" s="118"/>
    </row>
    <row r="56" spans="1:18" x14ac:dyDescent="0.25">
      <c r="A56" s="117" t="s">
        <v>137</v>
      </c>
      <c r="B56" s="8"/>
      <c r="C56" s="114"/>
      <c r="D56" s="8"/>
      <c r="E56" s="114"/>
      <c r="F56" s="8">
        <v>1</v>
      </c>
      <c r="G56" s="118">
        <v>7.3529411764705881E-3</v>
      </c>
      <c r="L56" s="117" t="s">
        <v>50</v>
      </c>
      <c r="M56" s="8">
        <v>39</v>
      </c>
      <c r="N56" s="114">
        <v>0.21787709497206703</v>
      </c>
      <c r="O56" s="8">
        <v>59</v>
      </c>
      <c r="P56" s="114">
        <v>0.10225303292894281</v>
      </c>
      <c r="Q56" s="8"/>
      <c r="R56" s="118"/>
    </row>
    <row r="57" spans="1:18" x14ac:dyDescent="0.25">
      <c r="A57" s="117" t="s">
        <v>138</v>
      </c>
      <c r="B57" s="8">
        <v>2</v>
      </c>
      <c r="C57" s="114">
        <v>0.16666666666666666</v>
      </c>
      <c r="D57" s="8">
        <v>8</v>
      </c>
      <c r="E57" s="114">
        <v>0.18181818181818182</v>
      </c>
      <c r="F57" s="8"/>
      <c r="G57" s="118"/>
      <c r="L57" s="117" t="s">
        <v>135</v>
      </c>
      <c r="M57" s="8">
        <v>2</v>
      </c>
      <c r="N57" s="114">
        <v>2.5316455696202531E-2</v>
      </c>
      <c r="O57" s="8">
        <v>5</v>
      </c>
      <c r="P57" s="114">
        <v>1.524390243902439E-2</v>
      </c>
      <c r="Q57" s="8"/>
      <c r="R57" s="118"/>
    </row>
    <row r="58" spans="1:18" x14ac:dyDescent="0.25">
      <c r="A58" s="117" t="s">
        <v>139</v>
      </c>
      <c r="B58" s="8">
        <v>3</v>
      </c>
      <c r="C58" s="114">
        <v>6.1224489795918366E-2</v>
      </c>
      <c r="D58" s="8">
        <v>3</v>
      </c>
      <c r="E58" s="114">
        <v>2.9411764705882353E-2</v>
      </c>
      <c r="F58" s="8"/>
      <c r="G58" s="118"/>
      <c r="L58" s="117" t="s">
        <v>136</v>
      </c>
      <c r="M58" s="8">
        <v>2</v>
      </c>
      <c r="N58" s="114">
        <v>2.9850746268656716E-2</v>
      </c>
      <c r="O58" s="8">
        <v>5</v>
      </c>
      <c r="P58" s="114">
        <v>1.9157088122605363E-2</v>
      </c>
      <c r="Q58" s="8"/>
      <c r="R58" s="118"/>
    </row>
    <row r="59" spans="1:18" x14ac:dyDescent="0.25">
      <c r="A59" s="117" t="s">
        <v>140</v>
      </c>
      <c r="B59" s="8">
        <v>3</v>
      </c>
      <c r="C59" s="114">
        <v>0.2</v>
      </c>
      <c r="D59" s="8">
        <v>1</v>
      </c>
      <c r="E59" s="114">
        <v>1.9607843137254902E-2</v>
      </c>
      <c r="F59" s="8"/>
      <c r="G59" s="118"/>
      <c r="L59" s="117" t="s">
        <v>137</v>
      </c>
      <c r="M59" s="8"/>
      <c r="N59" s="114"/>
      <c r="O59" s="8"/>
      <c r="P59" s="114"/>
      <c r="Q59" s="8">
        <v>8</v>
      </c>
      <c r="R59" s="118">
        <v>6.2015503875968991E-2</v>
      </c>
    </row>
    <row r="60" spans="1:18" x14ac:dyDescent="0.25">
      <c r="A60" s="117" t="s">
        <v>15</v>
      </c>
      <c r="B60" s="8"/>
      <c r="C60" s="114"/>
      <c r="D60" s="8"/>
      <c r="E60" s="114"/>
      <c r="F60" s="8">
        <v>14</v>
      </c>
      <c r="G60" s="118">
        <v>4.2553191489361701E-2</v>
      </c>
      <c r="L60" s="117" t="s">
        <v>138</v>
      </c>
      <c r="M60" s="8">
        <v>1</v>
      </c>
      <c r="N60" s="114">
        <v>8.3333333333333329E-2</v>
      </c>
      <c r="O60" s="8">
        <v>5</v>
      </c>
      <c r="P60" s="114">
        <v>0.15151515151515152</v>
      </c>
      <c r="Q60" s="8"/>
      <c r="R60" s="118"/>
    </row>
    <row r="61" spans="1:18" x14ac:dyDescent="0.25">
      <c r="A61" s="117" t="s">
        <v>141</v>
      </c>
      <c r="B61" s="8"/>
      <c r="C61" s="114"/>
      <c r="D61" s="8"/>
      <c r="E61" s="114"/>
      <c r="F61" s="8">
        <v>3</v>
      </c>
      <c r="G61" s="118">
        <v>3.3707865168539325E-2</v>
      </c>
      <c r="L61" s="117" t="s">
        <v>139</v>
      </c>
      <c r="M61" s="8">
        <v>4</v>
      </c>
      <c r="N61" s="114">
        <v>9.3023255813953487E-2</v>
      </c>
      <c r="O61" s="8"/>
      <c r="P61" s="114"/>
      <c r="Q61" s="8"/>
      <c r="R61" s="118"/>
    </row>
    <row r="62" spans="1:18" x14ac:dyDescent="0.25">
      <c r="A62" s="117" t="s">
        <v>142</v>
      </c>
      <c r="B62" s="8"/>
      <c r="C62" s="114"/>
      <c r="D62" s="8"/>
      <c r="E62" s="114"/>
      <c r="F62" s="8">
        <v>1</v>
      </c>
      <c r="G62" s="118">
        <v>1.7241379310344827E-2</v>
      </c>
      <c r="L62" s="117" t="s">
        <v>140</v>
      </c>
      <c r="M62" s="8">
        <v>1</v>
      </c>
      <c r="N62" s="114">
        <v>9.0909090909090912E-2</v>
      </c>
      <c r="O62" s="8"/>
      <c r="P62" s="114"/>
      <c r="Q62" s="8"/>
      <c r="R62" s="118"/>
    </row>
    <row r="63" spans="1:18" x14ac:dyDescent="0.25">
      <c r="A63" s="117" t="s">
        <v>143</v>
      </c>
      <c r="B63" s="8"/>
      <c r="C63" s="114"/>
      <c r="D63" s="8"/>
      <c r="E63" s="114"/>
      <c r="F63" s="8">
        <v>6</v>
      </c>
      <c r="G63" s="118">
        <v>3.1746031746031744E-2</v>
      </c>
      <c r="L63" s="117" t="s">
        <v>15</v>
      </c>
      <c r="M63" s="8"/>
      <c r="N63" s="114"/>
      <c r="O63" s="8"/>
      <c r="P63" s="114"/>
      <c r="Q63" s="8">
        <v>13</v>
      </c>
      <c r="R63" s="118">
        <v>4.4368600682593858E-2</v>
      </c>
    </row>
    <row r="64" spans="1:18" x14ac:dyDescent="0.25">
      <c r="A64" s="117" t="s">
        <v>43</v>
      </c>
      <c r="B64" s="8">
        <v>9</v>
      </c>
      <c r="C64" s="114">
        <v>7.6923076923076927E-2</v>
      </c>
      <c r="D64" s="8">
        <v>9</v>
      </c>
      <c r="E64" s="114">
        <v>2.2556390977443608E-2</v>
      </c>
      <c r="F64" s="8"/>
      <c r="G64" s="118"/>
      <c r="L64" s="117" t="s">
        <v>141</v>
      </c>
      <c r="M64" s="8"/>
      <c r="N64" s="114"/>
      <c r="O64" s="8"/>
      <c r="P64" s="114"/>
      <c r="Q64" s="8">
        <v>5</v>
      </c>
      <c r="R64" s="118">
        <v>5.434782608695652E-2</v>
      </c>
    </row>
    <row r="65" spans="1:18" x14ac:dyDescent="0.25">
      <c r="A65" s="117" t="s">
        <v>144</v>
      </c>
      <c r="B65" s="8">
        <v>3</v>
      </c>
      <c r="C65" s="114">
        <v>0.33333333333333331</v>
      </c>
      <c r="D65" s="8">
        <v>4</v>
      </c>
      <c r="E65" s="114">
        <v>0.33333333333333331</v>
      </c>
      <c r="F65" s="8"/>
      <c r="G65" s="118"/>
      <c r="L65" s="117" t="s">
        <v>142</v>
      </c>
      <c r="M65" s="8"/>
      <c r="N65" s="114"/>
      <c r="O65" s="8"/>
      <c r="P65" s="114"/>
      <c r="Q65" s="8">
        <v>3</v>
      </c>
      <c r="R65" s="118">
        <v>4.5454545454545456E-2</v>
      </c>
    </row>
    <row r="66" spans="1:18" x14ac:dyDescent="0.25">
      <c r="A66" s="117" t="s">
        <v>145</v>
      </c>
      <c r="B66" s="8"/>
      <c r="C66" s="114"/>
      <c r="D66" s="8"/>
      <c r="E66" s="114"/>
      <c r="F66" s="8">
        <v>1</v>
      </c>
      <c r="G66" s="118">
        <v>5.8823529411764705E-2</v>
      </c>
      <c r="L66" s="117" t="s">
        <v>143</v>
      </c>
      <c r="M66" s="8"/>
      <c r="N66" s="114"/>
      <c r="O66" s="8"/>
      <c r="P66" s="114"/>
      <c r="Q66" s="8">
        <v>8</v>
      </c>
      <c r="R66" s="118">
        <v>4.4444444444444446E-2</v>
      </c>
    </row>
    <row r="67" spans="1:18" x14ac:dyDescent="0.25">
      <c r="A67" s="117" t="s">
        <v>146</v>
      </c>
      <c r="B67" s="8"/>
      <c r="C67" s="114"/>
      <c r="D67" s="8"/>
      <c r="E67" s="114"/>
      <c r="F67" s="8">
        <v>1</v>
      </c>
      <c r="G67" s="118">
        <v>3.5714285714285712E-2</v>
      </c>
      <c r="L67" s="117" t="s">
        <v>43</v>
      </c>
      <c r="M67" s="8">
        <v>18</v>
      </c>
      <c r="N67" s="114">
        <v>0.16071428571428573</v>
      </c>
      <c r="O67" s="8">
        <v>16</v>
      </c>
      <c r="P67" s="114">
        <v>3.9506172839506172E-2</v>
      </c>
      <c r="Q67" s="8"/>
      <c r="R67" s="118"/>
    </row>
    <row r="68" spans="1:18" x14ac:dyDescent="0.25">
      <c r="A68" s="117" t="s">
        <v>147</v>
      </c>
      <c r="B68" s="8"/>
      <c r="C68" s="114"/>
      <c r="D68" s="8">
        <v>1</v>
      </c>
      <c r="E68" s="114">
        <v>0.1</v>
      </c>
      <c r="F68" s="8"/>
      <c r="G68" s="118"/>
      <c r="L68" s="117" t="s">
        <v>144</v>
      </c>
      <c r="M68" s="8">
        <v>1</v>
      </c>
      <c r="N68" s="114">
        <v>0.1111111111111111</v>
      </c>
      <c r="O68" s="8">
        <v>2</v>
      </c>
      <c r="P68" s="114">
        <v>0.2</v>
      </c>
      <c r="Q68" s="8"/>
      <c r="R68" s="118"/>
    </row>
    <row r="69" spans="1:18" x14ac:dyDescent="0.25">
      <c r="A69" s="117" t="s">
        <v>148</v>
      </c>
      <c r="B69" s="8">
        <v>2</v>
      </c>
      <c r="C69" s="114">
        <v>0.13333333333333333</v>
      </c>
      <c r="D69" s="8">
        <v>2</v>
      </c>
      <c r="E69" s="114">
        <v>4.3478260869565216E-2</v>
      </c>
      <c r="F69" s="8"/>
      <c r="G69" s="118"/>
      <c r="L69" s="117" t="s">
        <v>218</v>
      </c>
      <c r="M69" s="8"/>
      <c r="N69" s="114"/>
      <c r="O69" s="8">
        <v>1</v>
      </c>
      <c r="P69" s="114">
        <v>8.3333333333333329E-2</v>
      </c>
      <c r="Q69" s="8"/>
      <c r="R69" s="118"/>
    </row>
    <row r="70" spans="1:18" x14ac:dyDescent="0.25">
      <c r="A70" s="117" t="s">
        <v>66</v>
      </c>
      <c r="B70" s="8"/>
      <c r="C70" s="114"/>
      <c r="D70" s="8"/>
      <c r="E70" s="114"/>
      <c r="F70" s="8">
        <v>52</v>
      </c>
      <c r="G70" s="118">
        <v>7.8907435508345974E-2</v>
      </c>
      <c r="L70" s="117" t="s">
        <v>145</v>
      </c>
      <c r="M70" s="8"/>
      <c r="N70" s="114"/>
      <c r="O70" s="8"/>
      <c r="P70" s="114"/>
      <c r="Q70" s="8">
        <v>2</v>
      </c>
      <c r="R70" s="118">
        <v>0.08</v>
      </c>
    </row>
    <row r="71" spans="1:18" x14ac:dyDescent="0.25">
      <c r="A71" s="117" t="s">
        <v>68</v>
      </c>
      <c r="B71" s="8">
        <v>55</v>
      </c>
      <c r="C71" s="114">
        <v>0.29100529100529099</v>
      </c>
      <c r="D71" s="8">
        <v>51</v>
      </c>
      <c r="E71" s="114">
        <v>0.10323886639676114</v>
      </c>
      <c r="F71" s="8"/>
      <c r="G71" s="118"/>
      <c r="L71" s="117" t="s">
        <v>219</v>
      </c>
      <c r="M71" s="8"/>
      <c r="N71" s="114"/>
      <c r="O71" s="8"/>
      <c r="P71" s="114"/>
      <c r="Q71" s="8">
        <v>4</v>
      </c>
      <c r="R71" s="118">
        <v>0.17391304347826086</v>
      </c>
    </row>
    <row r="72" spans="1:18" x14ac:dyDescent="0.25">
      <c r="A72" s="117" t="s">
        <v>58</v>
      </c>
      <c r="B72" s="8">
        <v>54</v>
      </c>
      <c r="C72" s="114">
        <v>0.13989637305699482</v>
      </c>
      <c r="D72" s="8">
        <v>66</v>
      </c>
      <c r="E72" s="114">
        <v>6.0384263494967977E-2</v>
      </c>
      <c r="F72" s="8"/>
      <c r="G72" s="118"/>
      <c r="L72" s="117" t="s">
        <v>146</v>
      </c>
      <c r="M72" s="8"/>
      <c r="N72" s="114"/>
      <c r="O72" s="8"/>
      <c r="P72" s="114"/>
      <c r="Q72" s="8">
        <v>1</v>
      </c>
      <c r="R72" s="118">
        <v>2.7777777777777776E-2</v>
      </c>
    </row>
    <row r="73" spans="1:18" x14ac:dyDescent="0.25">
      <c r="A73" s="117" t="s">
        <v>149</v>
      </c>
      <c r="B73" s="8">
        <v>1</v>
      </c>
      <c r="C73" s="114">
        <v>3.4482758620689655E-2</v>
      </c>
      <c r="D73" s="8">
        <v>2</v>
      </c>
      <c r="E73" s="114">
        <v>1.8181818181818181E-2</v>
      </c>
      <c r="F73" s="8"/>
      <c r="G73" s="118"/>
      <c r="L73" s="117" t="s">
        <v>148</v>
      </c>
      <c r="M73" s="8">
        <v>5</v>
      </c>
      <c r="N73" s="114">
        <v>0.33333333333333331</v>
      </c>
      <c r="O73" s="8"/>
      <c r="P73" s="114"/>
      <c r="Q73" s="8"/>
      <c r="R73" s="118"/>
    </row>
    <row r="74" spans="1:18" x14ac:dyDescent="0.25">
      <c r="A74" s="117" t="s">
        <v>71</v>
      </c>
      <c r="B74" s="8">
        <v>17</v>
      </c>
      <c r="C74" s="114">
        <v>0.12977099236641221</v>
      </c>
      <c r="D74" s="8">
        <v>39</v>
      </c>
      <c r="E74" s="114">
        <v>6.2399999999999997E-2</v>
      </c>
      <c r="F74" s="8"/>
      <c r="G74" s="118"/>
      <c r="L74" s="117" t="s">
        <v>66</v>
      </c>
      <c r="M74" s="8"/>
      <c r="N74" s="114"/>
      <c r="O74" s="8"/>
      <c r="P74" s="114"/>
      <c r="Q74" s="8">
        <v>55</v>
      </c>
      <c r="R74" s="118">
        <v>8.566978193146417E-2</v>
      </c>
    </row>
    <row r="75" spans="1:18" x14ac:dyDescent="0.25">
      <c r="A75" s="117" t="s">
        <v>150</v>
      </c>
      <c r="B75" s="8">
        <v>2</v>
      </c>
      <c r="C75" s="114">
        <v>0.125</v>
      </c>
      <c r="D75" s="8">
        <v>1</v>
      </c>
      <c r="E75" s="114">
        <v>7.7519379844961239E-3</v>
      </c>
      <c r="F75" s="8"/>
      <c r="G75" s="118"/>
      <c r="L75" s="117" t="s">
        <v>220</v>
      </c>
      <c r="M75" s="8">
        <v>7</v>
      </c>
      <c r="N75" s="114">
        <v>0.4375</v>
      </c>
      <c r="O75" s="8"/>
      <c r="P75" s="114"/>
      <c r="Q75" s="8"/>
      <c r="R75" s="118"/>
    </row>
    <row r="76" spans="1:18" x14ac:dyDescent="0.25">
      <c r="A76" s="117" t="s">
        <v>69</v>
      </c>
      <c r="B76" s="8">
        <v>19</v>
      </c>
      <c r="C76" s="114">
        <v>0.10614525139664804</v>
      </c>
      <c r="D76" s="8">
        <v>32</v>
      </c>
      <c r="E76" s="114">
        <v>2.9304029304029304E-2</v>
      </c>
      <c r="F76" s="8"/>
      <c r="G76" s="118"/>
      <c r="L76" s="117" t="s">
        <v>68</v>
      </c>
      <c r="M76" s="8">
        <v>44</v>
      </c>
      <c r="N76" s="114">
        <v>0.30985915492957744</v>
      </c>
      <c r="O76" s="8">
        <v>66</v>
      </c>
      <c r="P76" s="114">
        <v>0.14634146341463414</v>
      </c>
      <c r="Q76" s="8"/>
      <c r="R76" s="118"/>
    </row>
    <row r="77" spans="1:18" x14ac:dyDescent="0.25">
      <c r="A77" s="117" t="s">
        <v>67</v>
      </c>
      <c r="B77" s="8"/>
      <c r="C77" s="114"/>
      <c r="D77" s="8"/>
      <c r="E77" s="114"/>
      <c r="F77" s="8">
        <v>10</v>
      </c>
      <c r="G77" s="118">
        <v>4.878048780487805E-2</v>
      </c>
      <c r="L77" s="117" t="s">
        <v>58</v>
      </c>
      <c r="M77" s="8">
        <v>41</v>
      </c>
      <c r="N77" s="114">
        <v>0.10817941952506596</v>
      </c>
      <c r="O77" s="8">
        <v>46</v>
      </c>
      <c r="P77" s="114">
        <v>4.4273339749759381E-2</v>
      </c>
      <c r="Q77" s="8"/>
      <c r="R77" s="118"/>
    </row>
    <row r="78" spans="1:18" x14ac:dyDescent="0.25">
      <c r="A78" s="117" t="s">
        <v>22</v>
      </c>
      <c r="B78" s="8"/>
      <c r="C78" s="114"/>
      <c r="D78" s="8"/>
      <c r="E78" s="114"/>
      <c r="F78" s="8">
        <v>25</v>
      </c>
      <c r="G78" s="118">
        <v>4.1666666666666664E-2</v>
      </c>
      <c r="L78" s="117" t="s">
        <v>149</v>
      </c>
      <c r="M78" s="8">
        <v>4</v>
      </c>
      <c r="N78" s="114">
        <v>0.2</v>
      </c>
      <c r="O78" s="8">
        <v>2</v>
      </c>
      <c r="P78" s="114">
        <v>2.2727272727272728E-2</v>
      </c>
      <c r="Q78" s="8"/>
      <c r="R78" s="118"/>
    </row>
    <row r="79" spans="1:18" x14ac:dyDescent="0.25">
      <c r="A79" s="117" t="s">
        <v>59</v>
      </c>
      <c r="B79" s="8"/>
      <c r="C79" s="114"/>
      <c r="D79" s="8"/>
      <c r="E79" s="114"/>
      <c r="F79" s="8">
        <v>7</v>
      </c>
      <c r="G79" s="118">
        <v>2.1806853582554516E-2</v>
      </c>
      <c r="L79" s="117" t="s">
        <v>221</v>
      </c>
      <c r="M79" s="8"/>
      <c r="N79" s="114"/>
      <c r="O79" s="8"/>
      <c r="P79" s="114"/>
      <c r="Q79" s="8">
        <v>3</v>
      </c>
      <c r="R79" s="118">
        <v>5.3571428571428568E-2</v>
      </c>
    </row>
    <row r="80" spans="1:18" x14ac:dyDescent="0.25">
      <c r="A80" s="117" t="s">
        <v>151</v>
      </c>
      <c r="B80" s="8">
        <v>2</v>
      </c>
      <c r="C80" s="114">
        <v>6.8965517241379309E-2</v>
      </c>
      <c r="D80" s="8">
        <v>4</v>
      </c>
      <c r="E80" s="114">
        <v>5.4794520547945202E-2</v>
      </c>
      <c r="F80" s="8"/>
      <c r="G80" s="118"/>
      <c r="L80" s="117" t="s">
        <v>71</v>
      </c>
      <c r="M80" s="8">
        <v>13</v>
      </c>
      <c r="N80" s="114">
        <v>0.10743801652892562</v>
      </c>
      <c r="O80" s="8">
        <v>31</v>
      </c>
      <c r="P80" s="114">
        <v>5.2631578947368418E-2</v>
      </c>
      <c r="Q80" s="8"/>
      <c r="R80" s="118"/>
    </row>
    <row r="81" spans="1:18" x14ac:dyDescent="0.25">
      <c r="A81" s="117" t="s">
        <v>152</v>
      </c>
      <c r="B81" s="8"/>
      <c r="C81" s="114"/>
      <c r="D81" s="8"/>
      <c r="E81" s="114"/>
      <c r="F81" s="8">
        <v>1</v>
      </c>
      <c r="G81" s="118">
        <v>4.3478260869565216E-2</v>
      </c>
      <c r="L81" s="117" t="s">
        <v>150</v>
      </c>
      <c r="M81" s="8"/>
      <c r="N81" s="114"/>
      <c r="O81" s="8">
        <v>1</v>
      </c>
      <c r="P81" s="114">
        <v>9.8039215686274508E-3</v>
      </c>
      <c r="Q81" s="8"/>
      <c r="R81" s="118"/>
    </row>
    <row r="82" spans="1:18" x14ac:dyDescent="0.25">
      <c r="A82" s="117" t="s">
        <v>153</v>
      </c>
      <c r="B82" s="8"/>
      <c r="C82" s="114"/>
      <c r="D82" s="8"/>
      <c r="E82" s="114"/>
      <c r="F82" s="8">
        <v>1</v>
      </c>
      <c r="G82" s="118">
        <v>5.7471264367816091E-3</v>
      </c>
      <c r="L82" s="117" t="s">
        <v>69</v>
      </c>
      <c r="M82" s="8">
        <v>16</v>
      </c>
      <c r="N82" s="114">
        <v>8.9385474860335198E-2</v>
      </c>
      <c r="O82" s="8">
        <v>29</v>
      </c>
      <c r="P82" s="114">
        <v>2.8684470820969338E-2</v>
      </c>
      <c r="Q82" s="8"/>
      <c r="R82" s="118"/>
    </row>
    <row r="83" spans="1:18" x14ac:dyDescent="0.25">
      <c r="A83" s="117" t="s">
        <v>154</v>
      </c>
      <c r="B83" s="8"/>
      <c r="C83" s="114"/>
      <c r="D83" s="8"/>
      <c r="E83" s="114"/>
      <c r="F83" s="8">
        <v>1</v>
      </c>
      <c r="G83" s="118">
        <v>0.125</v>
      </c>
      <c r="L83" s="117" t="s">
        <v>67</v>
      </c>
      <c r="M83" s="8"/>
      <c r="N83" s="114"/>
      <c r="O83" s="8"/>
      <c r="P83" s="114"/>
      <c r="Q83" s="8">
        <v>16</v>
      </c>
      <c r="R83" s="118">
        <v>8.4656084656084651E-2</v>
      </c>
    </row>
    <row r="84" spans="1:18" x14ac:dyDescent="0.25">
      <c r="A84" s="117" t="s">
        <v>155</v>
      </c>
      <c r="B84" s="8">
        <v>2</v>
      </c>
      <c r="C84" s="114">
        <v>9.5238095238095233E-2</v>
      </c>
      <c r="D84" s="8">
        <v>2</v>
      </c>
      <c r="E84" s="114">
        <v>1.6393442622950821E-2</v>
      </c>
      <c r="F84" s="8"/>
      <c r="G84" s="118"/>
      <c r="L84" s="117" t="s">
        <v>22</v>
      </c>
      <c r="M84" s="8"/>
      <c r="N84" s="114"/>
      <c r="O84" s="8"/>
      <c r="P84" s="114"/>
      <c r="Q84" s="8">
        <v>35</v>
      </c>
      <c r="R84" s="118">
        <v>5.2473763118440778E-2</v>
      </c>
    </row>
    <row r="85" spans="1:18" x14ac:dyDescent="0.25">
      <c r="A85" s="117" t="s">
        <v>74</v>
      </c>
      <c r="B85" s="8">
        <v>7</v>
      </c>
      <c r="C85" s="114">
        <v>4.9645390070921988E-2</v>
      </c>
      <c r="D85" s="8">
        <v>18</v>
      </c>
      <c r="E85" s="114">
        <v>4.8257372654155493E-2</v>
      </c>
      <c r="F85" s="8"/>
      <c r="G85" s="118"/>
      <c r="L85" s="117" t="s">
        <v>59</v>
      </c>
      <c r="M85" s="8"/>
      <c r="N85" s="114"/>
      <c r="O85" s="8"/>
      <c r="P85" s="114"/>
      <c r="Q85" s="8">
        <v>10</v>
      </c>
      <c r="R85" s="118">
        <v>3.6630036630036632E-2</v>
      </c>
    </row>
    <row r="86" spans="1:18" x14ac:dyDescent="0.25">
      <c r="A86" s="117" t="s">
        <v>36</v>
      </c>
      <c r="B86" s="8"/>
      <c r="C86" s="114"/>
      <c r="D86" s="8"/>
      <c r="E86" s="114"/>
      <c r="F86" s="8">
        <v>35</v>
      </c>
      <c r="G86" s="118">
        <v>4.5691906005221931E-2</v>
      </c>
      <c r="L86" s="117" t="s">
        <v>151</v>
      </c>
      <c r="M86" s="8">
        <v>1</v>
      </c>
      <c r="N86" s="114">
        <v>3.0303030303030304E-2</v>
      </c>
      <c r="O86" s="8">
        <v>4</v>
      </c>
      <c r="P86" s="114">
        <v>0.05</v>
      </c>
      <c r="Q86" s="8"/>
      <c r="R86" s="118"/>
    </row>
    <row r="87" spans="1:18" x14ac:dyDescent="0.25">
      <c r="A87" s="117" t="s">
        <v>156</v>
      </c>
      <c r="B87" s="8"/>
      <c r="C87" s="114"/>
      <c r="D87" s="8"/>
      <c r="E87" s="114"/>
      <c r="F87" s="8">
        <v>5</v>
      </c>
      <c r="G87" s="118">
        <v>1.7301038062283738E-2</v>
      </c>
      <c r="L87" s="117" t="s">
        <v>153</v>
      </c>
      <c r="M87" s="8"/>
      <c r="N87" s="114"/>
      <c r="O87" s="8"/>
      <c r="P87" s="114"/>
      <c r="Q87" s="8">
        <v>2</v>
      </c>
      <c r="R87" s="118">
        <v>1.1428571428571429E-2</v>
      </c>
    </row>
    <row r="88" spans="1:18" x14ac:dyDescent="0.25">
      <c r="A88" s="117" t="s">
        <v>157</v>
      </c>
      <c r="B88" s="8"/>
      <c r="C88" s="114"/>
      <c r="D88" s="8"/>
      <c r="E88" s="114"/>
      <c r="F88" s="8">
        <v>2</v>
      </c>
      <c r="G88" s="118">
        <v>9.0909090909090912E-2</v>
      </c>
      <c r="L88" s="117" t="s">
        <v>155</v>
      </c>
      <c r="M88" s="8"/>
      <c r="N88" s="114"/>
      <c r="O88" s="8">
        <v>3</v>
      </c>
      <c r="P88" s="114">
        <v>2.6315789473684209E-2</v>
      </c>
      <c r="Q88" s="8"/>
      <c r="R88" s="118"/>
    </row>
    <row r="89" spans="1:18" x14ac:dyDescent="0.25">
      <c r="A89" s="117" t="s">
        <v>72</v>
      </c>
      <c r="B89" s="8"/>
      <c r="C89" s="114"/>
      <c r="D89" s="8"/>
      <c r="E89" s="114"/>
      <c r="F89" s="8">
        <v>13</v>
      </c>
      <c r="G89" s="118">
        <v>0.1326530612244898</v>
      </c>
      <c r="L89" s="117" t="s">
        <v>74</v>
      </c>
      <c r="M89" s="8">
        <v>12</v>
      </c>
      <c r="N89" s="114">
        <v>9.0909090909090912E-2</v>
      </c>
      <c r="O89" s="8">
        <v>12</v>
      </c>
      <c r="P89" s="114">
        <v>3.4582132564841501E-2</v>
      </c>
      <c r="Q89" s="8"/>
      <c r="R89" s="118"/>
    </row>
    <row r="90" spans="1:18" x14ac:dyDescent="0.25">
      <c r="A90" s="117" t="s">
        <v>46</v>
      </c>
      <c r="B90" s="8">
        <v>7</v>
      </c>
      <c r="C90" s="114">
        <v>7.8651685393258425E-2</v>
      </c>
      <c r="D90" s="8">
        <v>7</v>
      </c>
      <c r="E90" s="114">
        <v>2.1406727828746176E-2</v>
      </c>
      <c r="F90" s="8"/>
      <c r="G90" s="118"/>
      <c r="L90" s="117" t="s">
        <v>36</v>
      </c>
      <c r="M90" s="8"/>
      <c r="N90" s="114"/>
      <c r="O90" s="8"/>
      <c r="P90" s="114"/>
      <c r="Q90" s="8">
        <v>40</v>
      </c>
      <c r="R90" s="118">
        <v>5.0697084917617236E-2</v>
      </c>
    </row>
    <row r="91" spans="1:18" x14ac:dyDescent="0.25">
      <c r="A91" s="117" t="s">
        <v>158</v>
      </c>
      <c r="B91" s="8"/>
      <c r="C91" s="114"/>
      <c r="D91" s="8"/>
      <c r="E91" s="114"/>
      <c r="F91" s="8">
        <v>3</v>
      </c>
      <c r="G91" s="118">
        <v>0.21428571428571427</v>
      </c>
      <c r="L91" s="117" t="s">
        <v>156</v>
      </c>
      <c r="M91" s="8"/>
      <c r="N91" s="114"/>
      <c r="O91" s="8"/>
      <c r="P91" s="114"/>
      <c r="Q91" s="8">
        <v>8</v>
      </c>
      <c r="R91" s="118">
        <v>2.4096385542168676E-2</v>
      </c>
    </row>
    <row r="92" spans="1:18" x14ac:dyDescent="0.25">
      <c r="A92" s="117" t="s">
        <v>30</v>
      </c>
      <c r="B92" s="8">
        <v>127</v>
      </c>
      <c r="C92" s="114">
        <v>0.2309090909090909</v>
      </c>
      <c r="D92" s="8">
        <v>193</v>
      </c>
      <c r="E92" s="114">
        <v>0.13374913374913375</v>
      </c>
      <c r="F92" s="8"/>
      <c r="G92" s="118"/>
      <c r="L92" s="117" t="s">
        <v>72</v>
      </c>
      <c r="M92" s="8"/>
      <c r="N92" s="114"/>
      <c r="O92" s="8"/>
      <c r="P92" s="114"/>
      <c r="Q92" s="8">
        <v>7</v>
      </c>
      <c r="R92" s="118">
        <v>0.11666666666666667</v>
      </c>
    </row>
    <row r="93" spans="1:18" x14ac:dyDescent="0.25">
      <c r="A93" s="117" t="s">
        <v>33</v>
      </c>
      <c r="B93" s="8"/>
      <c r="C93" s="114"/>
      <c r="D93" s="8"/>
      <c r="E93" s="114"/>
      <c r="F93" s="8">
        <v>108</v>
      </c>
      <c r="G93" s="118">
        <v>7.2629455279085403E-2</v>
      </c>
      <c r="L93" s="117" t="s">
        <v>46</v>
      </c>
      <c r="M93" s="8">
        <v>2</v>
      </c>
      <c r="N93" s="114">
        <v>2.4390243902439025E-2</v>
      </c>
      <c r="O93" s="8">
        <v>8</v>
      </c>
      <c r="P93" s="114">
        <v>3.3898305084745763E-2</v>
      </c>
      <c r="Q93" s="8"/>
      <c r="R93" s="118"/>
    </row>
    <row r="94" spans="1:18" x14ac:dyDescent="0.25">
      <c r="A94" s="117" t="s">
        <v>45</v>
      </c>
      <c r="B94" s="8"/>
      <c r="C94" s="114"/>
      <c r="D94" s="8"/>
      <c r="E94" s="114"/>
      <c r="F94" s="8">
        <v>27</v>
      </c>
      <c r="G94" s="118">
        <v>2.1343873517786563E-2</v>
      </c>
      <c r="L94" s="117" t="s">
        <v>158</v>
      </c>
      <c r="M94" s="8"/>
      <c r="N94" s="114"/>
      <c r="O94" s="8"/>
      <c r="P94" s="114"/>
      <c r="Q94" s="8">
        <v>2</v>
      </c>
      <c r="R94" s="118">
        <v>0.2857142857142857</v>
      </c>
    </row>
    <row r="95" spans="1:18" x14ac:dyDescent="0.25">
      <c r="A95" s="117" t="s">
        <v>159</v>
      </c>
      <c r="B95" s="8">
        <v>2</v>
      </c>
      <c r="C95" s="114">
        <v>0.2</v>
      </c>
      <c r="D95" s="8">
        <v>3</v>
      </c>
      <c r="E95" s="114">
        <v>0.13043478260869565</v>
      </c>
      <c r="F95" s="8"/>
      <c r="G95" s="118"/>
      <c r="L95" s="117" t="s">
        <v>30</v>
      </c>
      <c r="M95" s="8">
        <v>117</v>
      </c>
      <c r="N95" s="114">
        <v>0.25714285714285712</v>
      </c>
      <c r="O95" s="8">
        <v>194</v>
      </c>
      <c r="P95" s="114">
        <v>0.13556953179594688</v>
      </c>
      <c r="Q95" s="8"/>
      <c r="R95" s="118"/>
    </row>
    <row r="96" spans="1:18" x14ac:dyDescent="0.25">
      <c r="A96" s="117" t="s">
        <v>160</v>
      </c>
      <c r="B96" s="8"/>
      <c r="C96" s="114"/>
      <c r="D96" s="8"/>
      <c r="E96" s="114"/>
      <c r="F96" s="8">
        <v>2</v>
      </c>
      <c r="G96" s="118">
        <v>5.2631578947368418E-2</v>
      </c>
      <c r="L96" s="117" t="s">
        <v>33</v>
      </c>
      <c r="M96" s="8"/>
      <c r="N96" s="114"/>
      <c r="O96" s="8"/>
      <c r="P96" s="114"/>
      <c r="Q96" s="8">
        <v>119</v>
      </c>
      <c r="R96" s="118">
        <v>7.9651941097724235E-2</v>
      </c>
    </row>
    <row r="97" spans="1:18" x14ac:dyDescent="0.25">
      <c r="A97" s="117" t="s">
        <v>161</v>
      </c>
      <c r="B97" s="8"/>
      <c r="C97" s="114"/>
      <c r="D97" s="8"/>
      <c r="E97" s="114"/>
      <c r="F97" s="8">
        <v>1</v>
      </c>
      <c r="G97" s="118">
        <v>1.098901098901099E-2</v>
      </c>
      <c r="L97" s="117" t="s">
        <v>45</v>
      </c>
      <c r="M97" s="8"/>
      <c r="N97" s="114"/>
      <c r="O97" s="8"/>
      <c r="P97" s="114"/>
      <c r="Q97" s="8">
        <v>33</v>
      </c>
      <c r="R97" s="118">
        <v>2.6357827476038338E-2</v>
      </c>
    </row>
    <row r="98" spans="1:18" x14ac:dyDescent="0.25">
      <c r="A98" s="117" t="s">
        <v>38</v>
      </c>
      <c r="B98" s="8">
        <v>16</v>
      </c>
      <c r="C98" s="114">
        <v>0.15686274509803921</v>
      </c>
      <c r="D98" s="8">
        <v>17</v>
      </c>
      <c r="E98" s="114">
        <v>4.9275362318840582E-2</v>
      </c>
      <c r="F98" s="8"/>
      <c r="G98" s="118"/>
      <c r="L98" s="117" t="s">
        <v>222</v>
      </c>
      <c r="M98" s="8"/>
      <c r="N98" s="114"/>
      <c r="O98" s="8"/>
      <c r="P98" s="114"/>
      <c r="Q98" s="8">
        <v>3</v>
      </c>
      <c r="R98" s="118">
        <v>0.23076923076923078</v>
      </c>
    </row>
    <row r="99" spans="1:18" x14ac:dyDescent="0.25">
      <c r="A99" s="117" t="s">
        <v>162</v>
      </c>
      <c r="B99" s="8"/>
      <c r="C99" s="114"/>
      <c r="D99" s="8">
        <v>1</v>
      </c>
      <c r="E99" s="114">
        <v>3.0303030303030304E-2</v>
      </c>
      <c r="F99" s="8"/>
      <c r="G99" s="118"/>
      <c r="L99" s="117" t="s">
        <v>223</v>
      </c>
      <c r="M99" s="8"/>
      <c r="N99" s="114"/>
      <c r="O99" s="8">
        <v>2</v>
      </c>
      <c r="P99" s="114">
        <v>7.407407407407407E-2</v>
      </c>
      <c r="Q99" s="8"/>
      <c r="R99" s="118"/>
    </row>
    <row r="100" spans="1:18" x14ac:dyDescent="0.25">
      <c r="A100" s="117" t="s">
        <v>163</v>
      </c>
      <c r="B100" s="8"/>
      <c r="C100" s="114"/>
      <c r="D100" s="8"/>
      <c r="E100" s="114"/>
      <c r="F100" s="8">
        <v>6</v>
      </c>
      <c r="G100" s="118">
        <v>1.7291066282420751E-2</v>
      </c>
      <c r="L100" s="117" t="s">
        <v>159</v>
      </c>
      <c r="M100" s="8">
        <v>1</v>
      </c>
      <c r="N100" s="114">
        <v>0.2</v>
      </c>
      <c r="O100" s="8">
        <v>4</v>
      </c>
      <c r="P100" s="114">
        <v>0.16666666666666666</v>
      </c>
      <c r="Q100" s="8"/>
      <c r="R100" s="118"/>
    </row>
    <row r="101" spans="1:18" x14ac:dyDescent="0.25">
      <c r="A101" s="117" t="s">
        <v>55</v>
      </c>
      <c r="B101" s="8">
        <v>14</v>
      </c>
      <c r="C101" s="114">
        <v>7.407407407407407E-2</v>
      </c>
      <c r="D101" s="8">
        <v>24</v>
      </c>
      <c r="E101" s="114">
        <v>3.7499999999999999E-2</v>
      </c>
      <c r="F101" s="8"/>
      <c r="G101" s="118"/>
      <c r="L101" s="117" t="s">
        <v>160</v>
      </c>
      <c r="M101" s="8"/>
      <c r="N101" s="114"/>
      <c r="O101" s="8"/>
      <c r="P101" s="114"/>
      <c r="Q101" s="8">
        <v>5</v>
      </c>
      <c r="R101" s="118">
        <v>0.17241379310344829</v>
      </c>
    </row>
    <row r="102" spans="1:18" x14ac:dyDescent="0.25">
      <c r="A102" s="117" t="s">
        <v>34</v>
      </c>
      <c r="B102" s="8"/>
      <c r="C102" s="114"/>
      <c r="D102" s="8"/>
      <c r="E102" s="114"/>
      <c r="F102" s="8">
        <v>33</v>
      </c>
      <c r="G102" s="118">
        <v>0.13983050847457626</v>
      </c>
      <c r="L102" s="117" t="s">
        <v>161</v>
      </c>
      <c r="M102" s="8"/>
      <c r="N102" s="114"/>
      <c r="O102" s="8"/>
      <c r="P102" s="114"/>
      <c r="Q102" s="8">
        <v>1</v>
      </c>
      <c r="R102" s="118">
        <v>1.3333333333333334E-2</v>
      </c>
    </row>
    <row r="103" spans="1:18" x14ac:dyDescent="0.25">
      <c r="A103" s="117" t="s">
        <v>164</v>
      </c>
      <c r="B103" s="8"/>
      <c r="C103" s="114"/>
      <c r="D103" s="8"/>
      <c r="E103" s="114"/>
      <c r="F103" s="8">
        <v>1</v>
      </c>
      <c r="G103" s="118">
        <v>0.16666666666666666</v>
      </c>
      <c r="L103" s="117" t="s">
        <v>224</v>
      </c>
      <c r="M103" s="8">
        <v>1</v>
      </c>
      <c r="N103" s="114">
        <v>0.2</v>
      </c>
      <c r="O103" s="8"/>
      <c r="P103" s="114"/>
      <c r="Q103" s="8"/>
      <c r="R103" s="118"/>
    </row>
    <row r="104" spans="1:18" x14ac:dyDescent="0.25">
      <c r="A104" s="117" t="s">
        <v>165</v>
      </c>
      <c r="B104" s="8"/>
      <c r="C104" s="114"/>
      <c r="D104" s="8"/>
      <c r="E104" s="114"/>
      <c r="F104" s="8">
        <v>1</v>
      </c>
      <c r="G104" s="118">
        <v>4.7619047619047616E-2</v>
      </c>
      <c r="L104" s="117" t="s">
        <v>38</v>
      </c>
      <c r="M104" s="8">
        <v>20</v>
      </c>
      <c r="N104" s="114">
        <v>0.22988505747126436</v>
      </c>
      <c r="O104" s="8">
        <v>21</v>
      </c>
      <c r="P104" s="114">
        <v>5.9490084985835696E-2</v>
      </c>
      <c r="Q104" s="8"/>
      <c r="R104" s="118"/>
    </row>
    <row r="105" spans="1:18" x14ac:dyDescent="0.25">
      <c r="A105" s="117" t="s">
        <v>166</v>
      </c>
      <c r="B105" s="8">
        <v>1</v>
      </c>
      <c r="C105" s="114">
        <v>0.14285714285714285</v>
      </c>
      <c r="D105" s="8">
        <v>2</v>
      </c>
      <c r="E105" s="114">
        <v>0.4</v>
      </c>
      <c r="F105" s="8"/>
      <c r="G105" s="118"/>
      <c r="L105" s="117" t="s">
        <v>225</v>
      </c>
      <c r="M105" s="8"/>
      <c r="N105" s="114"/>
      <c r="O105" s="8">
        <v>2</v>
      </c>
      <c r="P105" s="114">
        <v>2.1739130434782608E-2</v>
      </c>
      <c r="Q105" s="8"/>
      <c r="R105" s="118"/>
    </row>
    <row r="106" spans="1:18" x14ac:dyDescent="0.25">
      <c r="A106" s="117" t="s">
        <v>167</v>
      </c>
      <c r="B106" s="8">
        <v>1</v>
      </c>
      <c r="C106" s="114">
        <v>1.7241379310344827E-2</v>
      </c>
      <c r="D106" s="8">
        <v>3</v>
      </c>
      <c r="E106" s="114">
        <v>1.4285714285714285E-2</v>
      </c>
      <c r="F106" s="8"/>
      <c r="G106" s="118"/>
      <c r="L106" s="117" t="s">
        <v>226</v>
      </c>
      <c r="M106" s="8">
        <v>2</v>
      </c>
      <c r="N106" s="114">
        <v>0.22222222222222221</v>
      </c>
      <c r="O106" s="8">
        <v>1</v>
      </c>
      <c r="P106" s="114">
        <v>1.5625E-2</v>
      </c>
      <c r="Q106" s="8"/>
      <c r="R106" s="118"/>
    </row>
    <row r="107" spans="1:18" x14ac:dyDescent="0.25">
      <c r="A107" s="117" t="s">
        <v>168</v>
      </c>
      <c r="B107" s="8"/>
      <c r="C107" s="114"/>
      <c r="D107" s="8"/>
      <c r="E107" s="114"/>
      <c r="F107" s="8">
        <v>8</v>
      </c>
      <c r="G107" s="118">
        <v>8.247422680412371E-2</v>
      </c>
      <c r="L107" s="117" t="s">
        <v>163</v>
      </c>
      <c r="M107" s="8"/>
      <c r="N107" s="114"/>
      <c r="O107" s="8"/>
      <c r="P107" s="114"/>
      <c r="Q107" s="8">
        <v>8</v>
      </c>
      <c r="R107" s="118">
        <v>2.5078369905956112E-2</v>
      </c>
    </row>
    <row r="108" spans="1:18" x14ac:dyDescent="0.25">
      <c r="A108" s="117" t="s">
        <v>169</v>
      </c>
      <c r="B108" s="8"/>
      <c r="C108" s="114"/>
      <c r="D108" s="8"/>
      <c r="E108" s="114"/>
      <c r="F108" s="8">
        <v>1</v>
      </c>
      <c r="G108" s="118">
        <v>1.5625E-2</v>
      </c>
      <c r="L108" s="117" t="s">
        <v>55</v>
      </c>
      <c r="M108" s="8">
        <v>17</v>
      </c>
      <c r="N108" s="114">
        <v>0.10967741935483871</v>
      </c>
      <c r="O108" s="8">
        <v>14</v>
      </c>
      <c r="P108" s="114">
        <v>2.1909233176838811E-2</v>
      </c>
      <c r="Q108" s="8"/>
      <c r="R108" s="118"/>
    </row>
    <row r="109" spans="1:18" x14ac:dyDescent="0.25">
      <c r="A109" s="117" t="s">
        <v>18</v>
      </c>
      <c r="B109" s="8">
        <v>8</v>
      </c>
      <c r="C109" s="114">
        <v>0.1951219512195122</v>
      </c>
      <c r="D109" s="8">
        <v>17</v>
      </c>
      <c r="E109" s="114">
        <v>0.12977099236641221</v>
      </c>
      <c r="F109" s="8"/>
      <c r="G109" s="118"/>
      <c r="L109" s="117" t="s">
        <v>34</v>
      </c>
      <c r="M109" s="8"/>
      <c r="N109" s="114"/>
      <c r="O109" s="8"/>
      <c r="P109" s="114"/>
      <c r="Q109" s="8">
        <v>26</v>
      </c>
      <c r="R109" s="118">
        <v>9.4890510948905105E-2</v>
      </c>
    </row>
    <row r="110" spans="1:18" x14ac:dyDescent="0.25">
      <c r="A110" s="117" t="s">
        <v>170</v>
      </c>
      <c r="B110" s="8"/>
      <c r="C110" s="114"/>
      <c r="D110" s="8">
        <v>2</v>
      </c>
      <c r="E110" s="114">
        <v>9.2592592592592587E-3</v>
      </c>
      <c r="F110" s="8"/>
      <c r="G110" s="118"/>
      <c r="L110" s="117" t="s">
        <v>227</v>
      </c>
      <c r="M110" s="8"/>
      <c r="N110" s="114"/>
      <c r="O110" s="8"/>
      <c r="P110" s="114"/>
      <c r="Q110" s="8">
        <v>1</v>
      </c>
      <c r="R110" s="118">
        <v>5.5555555555555552E-2</v>
      </c>
    </row>
    <row r="111" spans="1:18" x14ac:dyDescent="0.25">
      <c r="A111" s="117" t="s">
        <v>21</v>
      </c>
      <c r="B111" s="8"/>
      <c r="C111" s="114"/>
      <c r="D111" s="8"/>
      <c r="E111" s="114"/>
      <c r="F111" s="8">
        <v>6</v>
      </c>
      <c r="G111" s="118">
        <v>7.6923076923076927E-2</v>
      </c>
      <c r="L111" s="117" t="s">
        <v>228</v>
      </c>
      <c r="M111" s="8">
        <v>1</v>
      </c>
      <c r="N111" s="114">
        <v>0.125</v>
      </c>
      <c r="O111" s="8"/>
      <c r="P111" s="114"/>
      <c r="Q111" s="8"/>
      <c r="R111" s="118"/>
    </row>
    <row r="112" spans="1:18" x14ac:dyDescent="0.25">
      <c r="A112" s="117" t="s">
        <v>171</v>
      </c>
      <c r="B112" s="8"/>
      <c r="C112" s="114"/>
      <c r="D112" s="8"/>
      <c r="E112" s="114"/>
      <c r="F112" s="8">
        <v>9</v>
      </c>
      <c r="G112" s="118">
        <v>7.9646017699115043E-2</v>
      </c>
      <c r="L112" s="117" t="s">
        <v>229</v>
      </c>
      <c r="M112" s="8"/>
      <c r="N112" s="114"/>
      <c r="O112" s="8">
        <v>1</v>
      </c>
      <c r="P112" s="114">
        <v>8.3333333333333329E-2</v>
      </c>
      <c r="Q112" s="8"/>
      <c r="R112" s="118"/>
    </row>
    <row r="113" spans="1:18" x14ac:dyDescent="0.25">
      <c r="A113" s="117" t="s">
        <v>172</v>
      </c>
      <c r="B113" s="8">
        <v>4</v>
      </c>
      <c r="C113" s="114">
        <v>5.7971014492753624E-2</v>
      </c>
      <c r="D113" s="8">
        <v>5</v>
      </c>
      <c r="E113" s="114">
        <v>3.2051282051282048E-2</v>
      </c>
      <c r="F113" s="8"/>
      <c r="G113" s="118"/>
      <c r="L113" s="117" t="s">
        <v>164</v>
      </c>
      <c r="M113" s="8"/>
      <c r="N113" s="114"/>
      <c r="O113" s="8"/>
      <c r="P113" s="114"/>
      <c r="Q113" s="8">
        <v>1</v>
      </c>
      <c r="R113" s="118">
        <v>0.2</v>
      </c>
    </row>
    <row r="114" spans="1:18" x14ac:dyDescent="0.25">
      <c r="A114" s="117" t="s">
        <v>173</v>
      </c>
      <c r="B114" s="8">
        <v>2</v>
      </c>
      <c r="C114" s="114">
        <v>5.2631578947368418E-2</v>
      </c>
      <c r="D114" s="8">
        <v>2</v>
      </c>
      <c r="E114" s="114">
        <v>4.2553191489361701E-2</v>
      </c>
      <c r="F114" s="8"/>
      <c r="G114" s="118"/>
      <c r="L114" s="117" t="s">
        <v>230</v>
      </c>
      <c r="M114" s="8"/>
      <c r="N114" s="114"/>
      <c r="O114" s="8"/>
      <c r="P114" s="114"/>
      <c r="Q114" s="8">
        <v>1</v>
      </c>
      <c r="R114" s="118">
        <v>4.3478260869565216E-2</v>
      </c>
    </row>
    <row r="115" spans="1:18" x14ac:dyDescent="0.25">
      <c r="A115" s="117" t="s">
        <v>174</v>
      </c>
      <c r="B115" s="8">
        <v>4</v>
      </c>
      <c r="C115" s="114">
        <v>0.44444444444444442</v>
      </c>
      <c r="D115" s="8"/>
      <c r="E115" s="114"/>
      <c r="F115" s="8"/>
      <c r="G115" s="118"/>
      <c r="L115" s="117" t="s">
        <v>166</v>
      </c>
      <c r="M115" s="8">
        <v>3</v>
      </c>
      <c r="N115" s="114">
        <v>0.33333333333333331</v>
      </c>
      <c r="O115" s="8">
        <v>2</v>
      </c>
      <c r="P115" s="114">
        <v>0.11764705882352941</v>
      </c>
      <c r="Q115" s="8"/>
      <c r="R115" s="118"/>
    </row>
    <row r="116" spans="1:18" x14ac:dyDescent="0.25">
      <c r="A116" s="117" t="s">
        <v>175</v>
      </c>
      <c r="B116" s="8"/>
      <c r="C116" s="114"/>
      <c r="D116" s="8"/>
      <c r="E116" s="114"/>
      <c r="F116" s="8">
        <v>2</v>
      </c>
      <c r="G116" s="118">
        <v>2.8985507246376812E-2</v>
      </c>
      <c r="L116" s="117" t="s">
        <v>167</v>
      </c>
      <c r="M116" s="8">
        <v>3</v>
      </c>
      <c r="N116" s="114">
        <v>5.1724137931034482E-2</v>
      </c>
      <c r="O116" s="8">
        <v>4</v>
      </c>
      <c r="P116" s="114">
        <v>2.0202020202020204E-2</v>
      </c>
      <c r="Q116" s="8"/>
      <c r="R116" s="118"/>
    </row>
    <row r="117" spans="1:18" x14ac:dyDescent="0.25">
      <c r="A117" s="117" t="s">
        <v>176</v>
      </c>
      <c r="B117" s="8"/>
      <c r="C117" s="114"/>
      <c r="D117" s="8">
        <v>1</v>
      </c>
      <c r="E117" s="114">
        <v>3.125E-2</v>
      </c>
      <c r="F117" s="8"/>
      <c r="G117" s="118"/>
      <c r="L117" s="117" t="s">
        <v>168</v>
      </c>
      <c r="M117" s="8"/>
      <c r="N117" s="114"/>
      <c r="O117" s="8"/>
      <c r="P117" s="114"/>
      <c r="Q117" s="8">
        <v>1</v>
      </c>
      <c r="R117" s="118">
        <v>1.3888888888888888E-2</v>
      </c>
    </row>
    <row r="118" spans="1:18" x14ac:dyDescent="0.25">
      <c r="A118" s="117" t="s">
        <v>27</v>
      </c>
      <c r="B118" s="8">
        <v>7</v>
      </c>
      <c r="C118" s="114">
        <v>8.8607594936708861E-2</v>
      </c>
      <c r="D118" s="8">
        <v>21</v>
      </c>
      <c r="E118" s="114">
        <v>0.10396039603960396</v>
      </c>
      <c r="F118" s="8"/>
      <c r="G118" s="118"/>
      <c r="L118" s="117" t="s">
        <v>169</v>
      </c>
      <c r="M118" s="8"/>
      <c r="N118" s="114"/>
      <c r="O118" s="8"/>
      <c r="P118" s="114"/>
      <c r="Q118" s="8">
        <v>3</v>
      </c>
      <c r="R118" s="118">
        <v>5.3571428571428568E-2</v>
      </c>
    </row>
    <row r="119" spans="1:18" x14ac:dyDescent="0.25">
      <c r="A119" s="117" t="s">
        <v>62</v>
      </c>
      <c r="B119" s="8">
        <v>22</v>
      </c>
      <c r="C119" s="114">
        <v>0.45833333333333331</v>
      </c>
      <c r="D119" s="8">
        <v>16</v>
      </c>
      <c r="E119" s="114">
        <v>0.18604651162790697</v>
      </c>
      <c r="F119" s="8"/>
      <c r="G119" s="118"/>
      <c r="L119" s="117" t="s">
        <v>18</v>
      </c>
      <c r="M119" s="8">
        <v>2</v>
      </c>
      <c r="N119" s="114">
        <v>5.8823529411764705E-2</v>
      </c>
      <c r="O119" s="8">
        <v>9</v>
      </c>
      <c r="P119" s="114">
        <v>6.8702290076335881E-2</v>
      </c>
      <c r="Q119" s="8"/>
      <c r="R119" s="118"/>
    </row>
    <row r="120" spans="1:18" x14ac:dyDescent="0.25">
      <c r="A120" s="117" t="s">
        <v>17</v>
      </c>
      <c r="B120" s="8"/>
      <c r="C120" s="114"/>
      <c r="D120" s="8"/>
      <c r="E120" s="114"/>
      <c r="F120" s="8">
        <v>6</v>
      </c>
      <c r="G120" s="118">
        <v>2.2304832713754646E-2</v>
      </c>
      <c r="L120" s="117" t="s">
        <v>170</v>
      </c>
      <c r="M120" s="8">
        <v>2</v>
      </c>
      <c r="N120" s="114">
        <v>5.4054054054054057E-2</v>
      </c>
      <c r="O120" s="8">
        <v>4</v>
      </c>
      <c r="P120" s="114">
        <v>1.9417475728155338E-2</v>
      </c>
      <c r="Q120" s="8"/>
      <c r="R120" s="118"/>
    </row>
    <row r="121" spans="1:18" x14ac:dyDescent="0.25">
      <c r="A121" s="117" t="s">
        <v>31</v>
      </c>
      <c r="B121" s="8">
        <v>17</v>
      </c>
      <c r="C121" s="114">
        <v>0.20238095238095238</v>
      </c>
      <c r="D121" s="8">
        <v>29</v>
      </c>
      <c r="E121" s="114">
        <v>0.10320284697508897</v>
      </c>
      <c r="F121" s="8"/>
      <c r="G121" s="118"/>
      <c r="L121" s="117" t="s">
        <v>21</v>
      </c>
      <c r="M121" s="8"/>
      <c r="N121" s="114"/>
      <c r="O121" s="8"/>
      <c r="P121" s="114"/>
      <c r="Q121" s="8">
        <v>14</v>
      </c>
      <c r="R121" s="118">
        <v>0.17499999999999999</v>
      </c>
    </row>
    <row r="122" spans="1:18" x14ac:dyDescent="0.25">
      <c r="A122" s="117" t="s">
        <v>177</v>
      </c>
      <c r="B122" s="8"/>
      <c r="C122" s="114"/>
      <c r="D122" s="8"/>
      <c r="E122" s="114"/>
      <c r="F122" s="8">
        <v>6</v>
      </c>
      <c r="G122" s="118">
        <v>4.4776119402985072E-2</v>
      </c>
      <c r="L122" s="117" t="s">
        <v>171</v>
      </c>
      <c r="M122" s="8"/>
      <c r="N122" s="114"/>
      <c r="O122" s="8"/>
      <c r="P122" s="114"/>
      <c r="Q122" s="8">
        <v>4</v>
      </c>
      <c r="R122" s="118">
        <v>3.9215686274509803E-2</v>
      </c>
    </row>
    <row r="123" spans="1:18" x14ac:dyDescent="0.25">
      <c r="A123" s="117" t="s">
        <v>178</v>
      </c>
      <c r="B123" s="8">
        <v>4</v>
      </c>
      <c r="C123" s="114">
        <v>0.23529411764705882</v>
      </c>
      <c r="D123" s="8">
        <v>2</v>
      </c>
      <c r="E123" s="114">
        <v>7.1428571428571425E-2</v>
      </c>
      <c r="F123" s="8"/>
      <c r="G123" s="118"/>
      <c r="L123" s="117" t="s">
        <v>172</v>
      </c>
      <c r="M123" s="8">
        <v>5</v>
      </c>
      <c r="N123" s="114">
        <v>8.3333333333333329E-2</v>
      </c>
      <c r="O123" s="8">
        <v>4</v>
      </c>
      <c r="P123" s="114">
        <v>2.6490066225165563E-2</v>
      </c>
      <c r="Q123" s="8"/>
      <c r="R123" s="118"/>
    </row>
    <row r="124" spans="1:18" x14ac:dyDescent="0.25">
      <c r="A124" s="117" t="s">
        <v>179</v>
      </c>
      <c r="B124" s="8">
        <v>1</v>
      </c>
      <c r="C124" s="114">
        <v>7.1428571428571425E-2</v>
      </c>
      <c r="D124" s="8">
        <v>3</v>
      </c>
      <c r="E124" s="114">
        <v>4.8387096774193547E-2</v>
      </c>
      <c r="F124" s="8"/>
      <c r="G124" s="118"/>
      <c r="L124" s="117" t="s">
        <v>173</v>
      </c>
      <c r="M124" s="8">
        <v>2</v>
      </c>
      <c r="N124" s="114">
        <v>6.8965517241379309E-2</v>
      </c>
      <c r="O124" s="8">
        <v>2</v>
      </c>
      <c r="P124" s="114">
        <v>4.7619047619047616E-2</v>
      </c>
      <c r="Q124" s="8"/>
      <c r="R124" s="118"/>
    </row>
    <row r="125" spans="1:18" x14ac:dyDescent="0.25">
      <c r="A125" s="117" t="s">
        <v>32</v>
      </c>
      <c r="B125" s="8"/>
      <c r="C125" s="114"/>
      <c r="D125" s="8"/>
      <c r="E125" s="114"/>
      <c r="F125" s="8">
        <v>27</v>
      </c>
      <c r="G125" s="118">
        <v>8.8815789473684209E-2</v>
      </c>
      <c r="L125" s="117" t="s">
        <v>174</v>
      </c>
      <c r="M125" s="8">
        <v>1</v>
      </c>
      <c r="N125" s="114">
        <v>0.1</v>
      </c>
      <c r="O125" s="8"/>
      <c r="P125" s="114"/>
      <c r="Q125" s="8"/>
      <c r="R125" s="118"/>
    </row>
    <row r="126" spans="1:18" x14ac:dyDescent="0.25">
      <c r="A126" s="117" t="s">
        <v>64</v>
      </c>
      <c r="B126" s="8">
        <v>22</v>
      </c>
      <c r="C126" s="114">
        <v>0.23655913978494625</v>
      </c>
      <c r="D126" s="8">
        <v>32</v>
      </c>
      <c r="E126" s="114">
        <v>0.13559322033898305</v>
      </c>
      <c r="F126" s="8"/>
      <c r="G126" s="118"/>
      <c r="L126" s="117" t="s">
        <v>175</v>
      </c>
      <c r="M126" s="8"/>
      <c r="N126" s="114"/>
      <c r="O126" s="8"/>
      <c r="P126" s="114"/>
      <c r="Q126" s="8">
        <v>4</v>
      </c>
      <c r="R126" s="118">
        <v>6.6666666666666666E-2</v>
      </c>
    </row>
    <row r="127" spans="1:18" x14ac:dyDescent="0.25">
      <c r="A127" s="117" t="s">
        <v>180</v>
      </c>
      <c r="B127" s="8"/>
      <c r="C127" s="114"/>
      <c r="D127" s="8"/>
      <c r="E127" s="114"/>
      <c r="F127" s="8">
        <v>6</v>
      </c>
      <c r="G127" s="118">
        <v>2.643171806167401E-2</v>
      </c>
      <c r="L127" s="117" t="s">
        <v>176</v>
      </c>
      <c r="M127" s="8"/>
      <c r="N127" s="114"/>
      <c r="O127" s="8">
        <v>5</v>
      </c>
      <c r="P127" s="114">
        <v>0.19230769230769232</v>
      </c>
      <c r="Q127" s="8"/>
      <c r="R127" s="118"/>
    </row>
    <row r="128" spans="1:18" x14ac:dyDescent="0.25">
      <c r="A128" s="117" t="s">
        <v>19</v>
      </c>
      <c r="B128" s="8">
        <v>19</v>
      </c>
      <c r="C128" s="114">
        <v>0.25333333333333335</v>
      </c>
      <c r="D128" s="8">
        <v>17</v>
      </c>
      <c r="E128" s="114">
        <v>5.647840531561462E-2</v>
      </c>
      <c r="F128" s="8"/>
      <c r="G128" s="118"/>
      <c r="L128" s="117" t="s">
        <v>27</v>
      </c>
      <c r="M128" s="8">
        <v>8</v>
      </c>
      <c r="N128" s="114">
        <v>0.14285714285714285</v>
      </c>
      <c r="O128" s="8">
        <v>16</v>
      </c>
      <c r="P128" s="114">
        <v>0.10256410256410256</v>
      </c>
      <c r="Q128" s="8"/>
      <c r="R128" s="118"/>
    </row>
    <row r="129" spans="1:18" x14ac:dyDescent="0.25">
      <c r="A129" s="117" t="s">
        <v>181</v>
      </c>
      <c r="B129" s="8"/>
      <c r="C129" s="114"/>
      <c r="D129" s="8"/>
      <c r="E129" s="114"/>
      <c r="F129" s="8">
        <v>1</v>
      </c>
      <c r="G129" s="118">
        <v>1.3698630136986301E-2</v>
      </c>
      <c r="L129" s="117" t="s">
        <v>62</v>
      </c>
      <c r="M129" s="8">
        <v>22</v>
      </c>
      <c r="N129" s="114">
        <v>0.39285714285714285</v>
      </c>
      <c r="O129" s="8">
        <v>27</v>
      </c>
      <c r="P129" s="114">
        <v>0.28125</v>
      </c>
      <c r="Q129" s="8"/>
      <c r="R129" s="118"/>
    </row>
    <row r="130" spans="1:18" x14ac:dyDescent="0.25">
      <c r="A130" s="117" t="s">
        <v>182</v>
      </c>
      <c r="B130" s="8"/>
      <c r="C130" s="114"/>
      <c r="D130" s="8"/>
      <c r="E130" s="114"/>
      <c r="F130" s="8">
        <v>2</v>
      </c>
      <c r="G130" s="118">
        <v>0.2857142857142857</v>
      </c>
      <c r="L130" s="117" t="s">
        <v>231</v>
      </c>
      <c r="M130" s="8">
        <v>1</v>
      </c>
      <c r="N130" s="114">
        <v>0.125</v>
      </c>
      <c r="O130" s="8"/>
      <c r="P130" s="114"/>
      <c r="Q130" s="8"/>
      <c r="R130" s="118"/>
    </row>
    <row r="131" spans="1:18" x14ac:dyDescent="0.25">
      <c r="A131" s="117" t="s">
        <v>183</v>
      </c>
      <c r="B131" s="8"/>
      <c r="C131" s="114"/>
      <c r="D131" s="8"/>
      <c r="E131" s="114"/>
      <c r="F131" s="8">
        <v>2</v>
      </c>
      <c r="G131" s="118">
        <v>9.5238095238095233E-2</v>
      </c>
      <c r="L131" s="117" t="s">
        <v>17</v>
      </c>
      <c r="M131" s="8"/>
      <c r="N131" s="114"/>
      <c r="O131" s="8"/>
      <c r="P131" s="114"/>
      <c r="Q131" s="8">
        <v>19</v>
      </c>
      <c r="R131" s="118">
        <v>6.9343065693430656E-2</v>
      </c>
    </row>
    <row r="132" spans="1:18" x14ac:dyDescent="0.25">
      <c r="A132" s="117" t="s">
        <v>184</v>
      </c>
      <c r="B132" s="8"/>
      <c r="C132" s="114"/>
      <c r="D132" s="8">
        <v>1</v>
      </c>
      <c r="E132" s="114">
        <v>0.14285714285714285</v>
      </c>
      <c r="F132" s="8"/>
      <c r="G132" s="118"/>
      <c r="L132" s="117" t="s">
        <v>31</v>
      </c>
      <c r="M132" s="8">
        <v>26</v>
      </c>
      <c r="N132" s="114">
        <v>0.28260869565217389</v>
      </c>
      <c r="O132" s="8">
        <v>27</v>
      </c>
      <c r="P132" s="114">
        <v>0.1134453781512605</v>
      </c>
      <c r="Q132" s="8"/>
      <c r="R132" s="118"/>
    </row>
    <row r="133" spans="1:18" x14ac:dyDescent="0.25">
      <c r="A133" s="117" t="s">
        <v>185</v>
      </c>
      <c r="B133" s="8">
        <v>1</v>
      </c>
      <c r="C133" s="114">
        <v>0.14285714285714285</v>
      </c>
      <c r="D133" s="8"/>
      <c r="E133" s="114"/>
      <c r="F133" s="8"/>
      <c r="G133" s="118"/>
      <c r="L133" s="117" t="s">
        <v>177</v>
      </c>
      <c r="M133" s="8"/>
      <c r="N133" s="114"/>
      <c r="O133" s="8"/>
      <c r="P133" s="114"/>
      <c r="Q133" s="8">
        <v>5</v>
      </c>
      <c r="R133" s="118">
        <v>4.5871559633027525E-2</v>
      </c>
    </row>
    <row r="134" spans="1:18" x14ac:dyDescent="0.25">
      <c r="A134" s="117" t="s">
        <v>186</v>
      </c>
      <c r="B134" s="8">
        <v>2</v>
      </c>
      <c r="C134" s="114">
        <v>5.5555555555555552E-2</v>
      </c>
      <c r="D134" s="8">
        <v>8</v>
      </c>
      <c r="E134" s="114">
        <v>4.6242774566473986E-2</v>
      </c>
      <c r="F134" s="8"/>
      <c r="G134" s="118"/>
      <c r="L134" s="117" t="s">
        <v>232</v>
      </c>
      <c r="M134" s="8">
        <v>2</v>
      </c>
      <c r="N134" s="114">
        <v>0.33333333333333331</v>
      </c>
      <c r="O134" s="8">
        <v>2</v>
      </c>
      <c r="P134" s="114">
        <v>5.8823529411764705E-2</v>
      </c>
      <c r="Q134" s="8"/>
      <c r="R134" s="118"/>
    </row>
    <row r="135" spans="1:18" x14ac:dyDescent="0.25">
      <c r="A135" s="117" t="s">
        <v>61</v>
      </c>
      <c r="B135" s="8">
        <v>8</v>
      </c>
      <c r="C135" s="114">
        <v>0.21621621621621623</v>
      </c>
      <c r="D135" s="8">
        <v>8</v>
      </c>
      <c r="E135" s="114">
        <v>7.407407407407407E-2</v>
      </c>
      <c r="F135" s="8"/>
      <c r="G135" s="118"/>
      <c r="L135" s="117" t="s">
        <v>178</v>
      </c>
      <c r="M135" s="8"/>
      <c r="N135" s="114"/>
      <c r="O135" s="8">
        <v>1</v>
      </c>
      <c r="P135" s="114">
        <v>0.04</v>
      </c>
      <c r="Q135" s="8"/>
      <c r="R135" s="118"/>
    </row>
    <row r="136" spans="1:18" x14ac:dyDescent="0.25">
      <c r="A136" s="117" t="s">
        <v>14</v>
      </c>
      <c r="B136" s="8">
        <v>7</v>
      </c>
      <c r="C136" s="114">
        <v>7.5268817204301078E-2</v>
      </c>
      <c r="D136" s="8">
        <v>14</v>
      </c>
      <c r="E136" s="114">
        <v>5.4901960784313725E-2</v>
      </c>
      <c r="F136" s="8"/>
      <c r="G136" s="118"/>
      <c r="L136" s="117" t="s">
        <v>32</v>
      </c>
      <c r="M136" s="8"/>
      <c r="N136" s="114"/>
      <c r="O136" s="8"/>
      <c r="P136" s="114"/>
      <c r="Q136" s="8">
        <v>26</v>
      </c>
      <c r="R136" s="118">
        <v>9.4545454545454544E-2</v>
      </c>
    </row>
    <row r="137" spans="1:18" x14ac:dyDescent="0.25">
      <c r="A137" s="117" t="s">
        <v>52</v>
      </c>
      <c r="B137" s="8">
        <v>22</v>
      </c>
      <c r="C137" s="114">
        <v>0.16296296296296298</v>
      </c>
      <c r="D137" s="8">
        <v>16</v>
      </c>
      <c r="E137" s="114">
        <v>4.1775456919060053E-2</v>
      </c>
      <c r="F137" s="8"/>
      <c r="G137" s="118"/>
      <c r="L137" s="117" t="s">
        <v>64</v>
      </c>
      <c r="M137" s="8">
        <v>25</v>
      </c>
      <c r="N137" s="114">
        <v>0.26041666666666669</v>
      </c>
      <c r="O137" s="8">
        <v>32</v>
      </c>
      <c r="P137" s="114">
        <v>0.13223140495867769</v>
      </c>
      <c r="Q137" s="8"/>
      <c r="R137" s="118"/>
    </row>
    <row r="138" spans="1:18" x14ac:dyDescent="0.25">
      <c r="A138" s="117" t="s">
        <v>188</v>
      </c>
      <c r="B138" s="8"/>
      <c r="C138" s="114"/>
      <c r="D138" s="8"/>
      <c r="E138" s="114"/>
      <c r="F138" s="8">
        <v>1</v>
      </c>
      <c r="G138" s="118">
        <v>1.8518518518518517E-2</v>
      </c>
      <c r="L138" s="117" t="s">
        <v>180</v>
      </c>
      <c r="M138" s="8"/>
      <c r="N138" s="114"/>
      <c r="O138" s="8"/>
      <c r="P138" s="114"/>
      <c r="Q138" s="8">
        <v>2</v>
      </c>
      <c r="R138" s="118">
        <v>8.9285714285714281E-3</v>
      </c>
    </row>
    <row r="139" spans="1:18" x14ac:dyDescent="0.25">
      <c r="A139" s="117" t="s">
        <v>26</v>
      </c>
      <c r="B139" s="8">
        <v>40</v>
      </c>
      <c r="C139" s="114">
        <v>0.11235955056179775</v>
      </c>
      <c r="D139" s="8">
        <v>30</v>
      </c>
      <c r="E139" s="114">
        <v>2.178649237472767E-2</v>
      </c>
      <c r="F139" s="8"/>
      <c r="G139" s="118"/>
      <c r="L139" s="117" t="s">
        <v>19</v>
      </c>
      <c r="M139" s="8">
        <v>10</v>
      </c>
      <c r="N139" s="114">
        <v>0.11904761904761904</v>
      </c>
      <c r="O139" s="8">
        <v>18</v>
      </c>
      <c r="P139" s="114">
        <v>7.8260869565217397E-2</v>
      </c>
      <c r="Q139" s="8"/>
      <c r="R139" s="118"/>
    </row>
    <row r="140" spans="1:18" x14ac:dyDescent="0.25">
      <c r="A140" s="117" t="s">
        <v>23</v>
      </c>
      <c r="B140" s="8"/>
      <c r="C140" s="114"/>
      <c r="D140" s="8"/>
      <c r="E140" s="114"/>
      <c r="F140" s="8">
        <v>10</v>
      </c>
      <c r="G140" s="118">
        <v>5.6497175141242938E-2</v>
      </c>
      <c r="L140" s="117" t="s">
        <v>181</v>
      </c>
      <c r="M140" s="8"/>
      <c r="N140" s="114"/>
      <c r="O140" s="8"/>
      <c r="P140" s="114"/>
      <c r="Q140" s="8">
        <v>2</v>
      </c>
      <c r="R140" s="118">
        <v>3.0303030303030304E-2</v>
      </c>
    </row>
    <row r="141" spans="1:18" x14ac:dyDescent="0.25">
      <c r="A141" s="117" t="s">
        <v>189</v>
      </c>
      <c r="B141" s="8"/>
      <c r="C141" s="114"/>
      <c r="D141" s="8"/>
      <c r="E141" s="114"/>
      <c r="F141" s="8">
        <v>5</v>
      </c>
      <c r="G141" s="118">
        <v>0.1111111111111111</v>
      </c>
      <c r="L141" s="117" t="s">
        <v>185</v>
      </c>
      <c r="M141" s="8"/>
      <c r="N141" s="114"/>
      <c r="O141" s="8">
        <v>1</v>
      </c>
      <c r="P141" s="114">
        <v>1.4492753623188406E-2</v>
      </c>
      <c r="Q141" s="8"/>
      <c r="R141" s="118"/>
    </row>
    <row r="142" spans="1:18" x14ac:dyDescent="0.25">
      <c r="A142" s="117" t="s">
        <v>190</v>
      </c>
      <c r="B142" s="8">
        <v>1</v>
      </c>
      <c r="C142" s="114">
        <v>4.7619047619047616E-2</v>
      </c>
      <c r="D142" s="8">
        <v>2</v>
      </c>
      <c r="E142" s="114">
        <v>1.9230769230769232E-2</v>
      </c>
      <c r="F142" s="8"/>
      <c r="G142" s="118"/>
      <c r="L142" s="117" t="s">
        <v>186</v>
      </c>
      <c r="M142" s="8">
        <v>3</v>
      </c>
      <c r="N142" s="114">
        <v>0.14285714285714285</v>
      </c>
      <c r="O142" s="8">
        <v>6</v>
      </c>
      <c r="P142" s="114">
        <v>4.6511627906976744E-2</v>
      </c>
      <c r="Q142" s="8"/>
      <c r="R142" s="118"/>
    </row>
    <row r="143" spans="1:18" x14ac:dyDescent="0.25">
      <c r="A143" s="117" t="s">
        <v>191</v>
      </c>
      <c r="B143" s="8"/>
      <c r="C143" s="114"/>
      <c r="D143" s="8"/>
      <c r="E143" s="114"/>
      <c r="F143" s="8">
        <v>2</v>
      </c>
      <c r="G143" s="118">
        <v>4.7619047619047616E-2</v>
      </c>
      <c r="L143" s="117" t="s">
        <v>61</v>
      </c>
      <c r="M143" s="8">
        <v>4</v>
      </c>
      <c r="N143" s="114">
        <v>0.1</v>
      </c>
      <c r="O143" s="8">
        <v>6</v>
      </c>
      <c r="P143" s="114">
        <v>5.5555555555555552E-2</v>
      </c>
      <c r="Q143" s="8"/>
      <c r="R143" s="118"/>
    </row>
    <row r="144" spans="1:18" x14ac:dyDescent="0.25">
      <c r="A144" s="117" t="s">
        <v>192</v>
      </c>
      <c r="B144" s="8"/>
      <c r="C144" s="114"/>
      <c r="D144" s="8"/>
      <c r="E144" s="114"/>
      <c r="F144" s="8">
        <v>5</v>
      </c>
      <c r="G144" s="118">
        <v>2.7624309392265192E-2</v>
      </c>
      <c r="L144" s="117" t="s">
        <v>14</v>
      </c>
      <c r="M144" s="8">
        <v>6</v>
      </c>
      <c r="N144" s="114">
        <v>0.11320754716981132</v>
      </c>
      <c r="O144" s="8">
        <v>9</v>
      </c>
      <c r="P144" s="114">
        <v>3.7037037037037035E-2</v>
      </c>
      <c r="Q144" s="8"/>
      <c r="R144" s="118"/>
    </row>
    <row r="145" spans="1:18" x14ac:dyDescent="0.25">
      <c r="A145" s="117" t="s">
        <v>193</v>
      </c>
      <c r="B145" s="8"/>
      <c r="C145" s="114"/>
      <c r="D145" s="8"/>
      <c r="E145" s="114"/>
      <c r="F145" s="8">
        <v>1</v>
      </c>
      <c r="G145" s="118">
        <v>1.4285714285714285E-2</v>
      </c>
      <c r="L145" s="117" t="s">
        <v>52</v>
      </c>
      <c r="M145" s="8">
        <v>13</v>
      </c>
      <c r="N145" s="114">
        <v>0.1015625</v>
      </c>
      <c r="O145" s="8">
        <v>16</v>
      </c>
      <c r="P145" s="114">
        <v>4.145077720207254E-2</v>
      </c>
      <c r="Q145" s="8"/>
      <c r="R145" s="118"/>
    </row>
    <row r="146" spans="1:18" x14ac:dyDescent="0.25">
      <c r="A146" s="117" t="s">
        <v>194</v>
      </c>
      <c r="B146" s="8">
        <v>4</v>
      </c>
      <c r="C146" s="114">
        <v>9.7560975609756101E-2</v>
      </c>
      <c r="D146" s="8"/>
      <c r="E146" s="114"/>
      <c r="F146" s="8"/>
      <c r="G146" s="118"/>
      <c r="L146" s="117" t="s">
        <v>187</v>
      </c>
      <c r="M146" s="8"/>
      <c r="N146" s="114"/>
      <c r="O146" s="8">
        <v>2</v>
      </c>
      <c r="P146" s="114">
        <v>6.6666666666666666E-2</v>
      </c>
      <c r="Q146" s="8"/>
      <c r="R146" s="118"/>
    </row>
    <row r="147" spans="1:18" x14ac:dyDescent="0.25">
      <c r="A147" s="117" t="s">
        <v>195</v>
      </c>
      <c r="B147" s="8">
        <v>2</v>
      </c>
      <c r="C147" s="114">
        <v>4.4444444444444446E-2</v>
      </c>
      <c r="D147" s="8">
        <v>3</v>
      </c>
      <c r="E147" s="114">
        <v>1.2345679012345678E-2</v>
      </c>
      <c r="F147" s="8"/>
      <c r="G147" s="118"/>
      <c r="L147" s="117" t="s">
        <v>26</v>
      </c>
      <c r="M147" s="8">
        <v>25</v>
      </c>
      <c r="N147" s="114">
        <v>7.9617834394904455E-2</v>
      </c>
      <c r="O147" s="8">
        <v>18</v>
      </c>
      <c r="P147" s="114">
        <v>1.2295081967213115E-2</v>
      </c>
      <c r="Q147" s="8"/>
      <c r="R147" s="118"/>
    </row>
    <row r="148" spans="1:18" x14ac:dyDescent="0.25">
      <c r="A148" s="117" t="s">
        <v>196</v>
      </c>
      <c r="B148" s="8"/>
      <c r="C148" s="114"/>
      <c r="D148" s="8"/>
      <c r="E148" s="114"/>
      <c r="F148" s="8">
        <v>1</v>
      </c>
      <c r="G148" s="118">
        <v>0.05</v>
      </c>
      <c r="L148" s="117" t="s">
        <v>23</v>
      </c>
      <c r="M148" s="8"/>
      <c r="N148" s="114"/>
      <c r="O148" s="8"/>
      <c r="P148" s="114"/>
      <c r="Q148" s="8">
        <v>11</v>
      </c>
      <c r="R148" s="118">
        <v>6.6666666666666666E-2</v>
      </c>
    </row>
    <row r="149" spans="1:18" x14ac:dyDescent="0.25">
      <c r="A149" s="117" t="s">
        <v>63</v>
      </c>
      <c r="B149" s="8"/>
      <c r="C149" s="114"/>
      <c r="D149" s="8"/>
      <c r="E149" s="114"/>
      <c r="F149" s="8">
        <v>71</v>
      </c>
      <c r="G149" s="118">
        <v>3.8419913419913417E-2</v>
      </c>
      <c r="L149" s="117" t="s">
        <v>189</v>
      </c>
      <c r="M149" s="8"/>
      <c r="N149" s="114"/>
      <c r="O149" s="8"/>
      <c r="P149" s="114"/>
      <c r="Q149" s="8">
        <v>3</v>
      </c>
      <c r="R149" s="118">
        <v>0.10714285714285714</v>
      </c>
    </row>
    <row r="150" spans="1:18" x14ac:dyDescent="0.25">
      <c r="A150" s="117" t="s">
        <v>197</v>
      </c>
      <c r="B150" s="8">
        <v>3</v>
      </c>
      <c r="C150" s="114">
        <v>7.8947368421052627E-2</v>
      </c>
      <c r="D150" s="8">
        <v>2</v>
      </c>
      <c r="E150" s="114">
        <v>1.6528925619834711E-2</v>
      </c>
      <c r="F150" s="8"/>
      <c r="G150" s="118"/>
      <c r="L150" s="117" t="s">
        <v>190</v>
      </c>
      <c r="M150" s="8">
        <v>1</v>
      </c>
      <c r="N150" s="114">
        <v>5.2631578947368418E-2</v>
      </c>
      <c r="O150" s="8">
        <v>2</v>
      </c>
      <c r="P150" s="114">
        <v>1.6129032258064516E-2</v>
      </c>
      <c r="Q150" s="8"/>
      <c r="R150" s="118"/>
    </row>
    <row r="151" spans="1:18" x14ac:dyDescent="0.25">
      <c r="A151" s="117" t="s">
        <v>44</v>
      </c>
      <c r="B151" s="8">
        <v>13</v>
      </c>
      <c r="C151" s="114">
        <v>0.12380952380952381</v>
      </c>
      <c r="D151" s="8">
        <v>14</v>
      </c>
      <c r="E151" s="114">
        <v>6.1403508771929821E-2</v>
      </c>
      <c r="F151" s="8"/>
      <c r="G151" s="118"/>
      <c r="L151" s="117" t="s">
        <v>192</v>
      </c>
      <c r="M151" s="8"/>
      <c r="N151" s="114"/>
      <c r="O151" s="8"/>
      <c r="P151" s="114"/>
      <c r="Q151" s="8">
        <v>2</v>
      </c>
      <c r="R151" s="118">
        <v>1.2121212121212121E-2</v>
      </c>
    </row>
    <row r="152" spans="1:18" x14ac:dyDescent="0.25">
      <c r="A152" s="117" t="s">
        <v>198</v>
      </c>
      <c r="B152" s="8"/>
      <c r="C152" s="114"/>
      <c r="D152" s="8"/>
      <c r="E152" s="114"/>
      <c r="F152" s="8">
        <v>1</v>
      </c>
      <c r="G152" s="118">
        <v>3.5714285714285712E-2</v>
      </c>
      <c r="L152" s="117" t="s">
        <v>193</v>
      </c>
      <c r="M152" s="8"/>
      <c r="N152" s="114"/>
      <c r="O152" s="8"/>
      <c r="P152" s="114"/>
      <c r="Q152" s="8">
        <v>2</v>
      </c>
      <c r="R152" s="118">
        <v>2.9850746268656716E-2</v>
      </c>
    </row>
    <row r="153" spans="1:18" x14ac:dyDescent="0.25">
      <c r="A153" s="117" t="s">
        <v>199</v>
      </c>
      <c r="B153" s="8"/>
      <c r="C153" s="114"/>
      <c r="D153" s="8"/>
      <c r="E153" s="114"/>
      <c r="F153" s="8">
        <v>4</v>
      </c>
      <c r="G153" s="118">
        <v>8.5106382978723402E-2</v>
      </c>
      <c r="L153" s="117" t="s">
        <v>194</v>
      </c>
      <c r="M153" s="8">
        <v>1</v>
      </c>
      <c r="N153" s="114">
        <v>4.1666666666666664E-2</v>
      </c>
      <c r="O153" s="8">
        <v>1</v>
      </c>
      <c r="P153" s="114">
        <v>3.4482758620689655E-2</v>
      </c>
      <c r="Q153" s="8"/>
      <c r="R153" s="118"/>
    </row>
    <row r="154" spans="1:18" x14ac:dyDescent="0.25">
      <c r="A154" s="117" t="s">
        <v>51</v>
      </c>
      <c r="B154" s="8"/>
      <c r="C154" s="114"/>
      <c r="D154" s="8"/>
      <c r="E154" s="114"/>
      <c r="F154" s="8">
        <v>1</v>
      </c>
      <c r="G154" s="118">
        <v>6.4516129032258064E-3</v>
      </c>
      <c r="L154" s="117" t="s">
        <v>195</v>
      </c>
      <c r="M154" s="8">
        <v>4</v>
      </c>
      <c r="N154" s="114">
        <v>8.5106382978723402E-2</v>
      </c>
      <c r="O154" s="8">
        <v>4</v>
      </c>
      <c r="P154" s="114">
        <v>1.8181818181818181E-2</v>
      </c>
      <c r="Q154" s="8"/>
      <c r="R154" s="118"/>
    </row>
    <row r="155" spans="1:18" x14ac:dyDescent="0.25">
      <c r="A155" s="117" t="s">
        <v>39</v>
      </c>
      <c r="B155" s="8">
        <v>5</v>
      </c>
      <c r="C155" s="114">
        <v>0.11904761904761904</v>
      </c>
      <c r="D155" s="8">
        <v>4</v>
      </c>
      <c r="E155" s="114">
        <v>2.5157232704402517E-2</v>
      </c>
      <c r="F155" s="8"/>
      <c r="G155" s="118"/>
      <c r="L155" s="117" t="s">
        <v>63</v>
      </c>
      <c r="M155" s="8"/>
      <c r="N155" s="114"/>
      <c r="O155" s="8"/>
      <c r="P155" s="114"/>
      <c r="Q155" s="8">
        <v>60</v>
      </c>
      <c r="R155" s="118">
        <v>3.350083752093802E-2</v>
      </c>
    </row>
    <row r="156" spans="1:18" x14ac:dyDescent="0.25">
      <c r="A156" s="117" t="s">
        <v>200</v>
      </c>
      <c r="B156" s="8"/>
      <c r="C156" s="114"/>
      <c r="D156" s="8"/>
      <c r="E156" s="114"/>
      <c r="F156" s="8">
        <v>2</v>
      </c>
      <c r="G156" s="118">
        <v>0.15384615384615385</v>
      </c>
      <c r="L156" s="117" t="s">
        <v>233</v>
      </c>
      <c r="M156" s="8"/>
      <c r="N156" s="114"/>
      <c r="O156" s="8"/>
      <c r="P156" s="114"/>
      <c r="Q156" s="8">
        <v>1</v>
      </c>
      <c r="R156" s="118">
        <v>1.6666666666666666E-2</v>
      </c>
    </row>
    <row r="157" spans="1:18" x14ac:dyDescent="0.25">
      <c r="A157" s="117" t="s">
        <v>201</v>
      </c>
      <c r="B157" s="8">
        <v>3</v>
      </c>
      <c r="C157" s="114">
        <v>0.375</v>
      </c>
      <c r="D157" s="8">
        <v>1</v>
      </c>
      <c r="E157" s="114">
        <v>0.14285714285714285</v>
      </c>
      <c r="F157" s="8"/>
      <c r="G157" s="118"/>
      <c r="L157" s="117" t="s">
        <v>197</v>
      </c>
      <c r="M157" s="8">
        <v>6</v>
      </c>
      <c r="N157" s="114">
        <v>0.13636363636363635</v>
      </c>
      <c r="O157" s="8">
        <v>3</v>
      </c>
      <c r="P157" s="114">
        <v>3.2967032967032968E-2</v>
      </c>
      <c r="Q157" s="8"/>
      <c r="R157" s="118"/>
    </row>
    <row r="158" spans="1:18" x14ac:dyDescent="0.25">
      <c r="A158" s="117" t="s">
        <v>202</v>
      </c>
      <c r="B158" s="8"/>
      <c r="C158" s="114"/>
      <c r="D158" s="8"/>
      <c r="E158" s="114"/>
      <c r="F158" s="8">
        <v>1</v>
      </c>
      <c r="G158" s="118">
        <v>1.8518518518518517E-2</v>
      </c>
      <c r="L158" s="117" t="s">
        <v>44</v>
      </c>
      <c r="M158" s="8">
        <v>14</v>
      </c>
      <c r="N158" s="114">
        <v>0.14141414141414141</v>
      </c>
      <c r="O158" s="8">
        <v>15</v>
      </c>
      <c r="P158" s="114">
        <v>6.5789473684210523E-2</v>
      </c>
      <c r="Q158" s="8"/>
      <c r="R158" s="118"/>
    </row>
    <row r="159" spans="1:18" x14ac:dyDescent="0.25">
      <c r="A159" s="117" t="s">
        <v>37</v>
      </c>
      <c r="B159" s="8"/>
      <c r="C159" s="114"/>
      <c r="D159" s="8"/>
      <c r="E159" s="114"/>
      <c r="F159" s="8">
        <v>54</v>
      </c>
      <c r="G159" s="118">
        <v>0.16875000000000001</v>
      </c>
      <c r="L159" s="117" t="s">
        <v>198</v>
      </c>
      <c r="M159" s="8"/>
      <c r="N159" s="114"/>
      <c r="O159" s="8"/>
      <c r="P159" s="114"/>
      <c r="Q159" s="8">
        <v>1</v>
      </c>
      <c r="R159" s="118">
        <v>4.1666666666666664E-2</v>
      </c>
    </row>
    <row r="160" spans="1:18" x14ac:dyDescent="0.25">
      <c r="A160" s="117" t="s">
        <v>13</v>
      </c>
      <c r="B160" s="8">
        <v>64</v>
      </c>
      <c r="C160" s="114">
        <v>0.3595505617977528</v>
      </c>
      <c r="D160" s="8">
        <v>66</v>
      </c>
      <c r="E160" s="114">
        <v>0.15068493150684931</v>
      </c>
      <c r="F160" s="8"/>
      <c r="G160" s="118"/>
      <c r="L160" s="117" t="s">
        <v>51</v>
      </c>
      <c r="M160" s="8"/>
      <c r="N160" s="114"/>
      <c r="O160" s="8"/>
      <c r="P160" s="114"/>
      <c r="Q160" s="8">
        <v>20</v>
      </c>
      <c r="R160" s="118">
        <v>9.9009900990099015E-2</v>
      </c>
    </row>
    <row r="161" spans="1:19" x14ac:dyDescent="0.25">
      <c r="A161" s="117" t="s">
        <v>35</v>
      </c>
      <c r="B161" s="8"/>
      <c r="C161" s="114"/>
      <c r="D161" s="8"/>
      <c r="E161" s="114"/>
      <c r="F161" s="8">
        <v>21</v>
      </c>
      <c r="G161" s="118">
        <v>0.11413043478260869</v>
      </c>
      <c r="L161" s="117" t="s">
        <v>39</v>
      </c>
      <c r="M161" s="8">
        <v>6</v>
      </c>
      <c r="N161" s="114">
        <v>0.31578947368421051</v>
      </c>
      <c r="O161" s="8">
        <v>15</v>
      </c>
      <c r="P161" s="114">
        <v>0.10204081632653061</v>
      </c>
      <c r="Q161" s="8"/>
      <c r="R161" s="118"/>
    </row>
    <row r="162" spans="1:19" x14ac:dyDescent="0.25">
      <c r="A162" s="117" t="s">
        <v>53</v>
      </c>
      <c r="B162" s="8"/>
      <c r="C162" s="114"/>
      <c r="D162" s="8"/>
      <c r="E162" s="114"/>
      <c r="F162" s="8">
        <v>12</v>
      </c>
      <c r="G162" s="118">
        <v>5.1502145922746781E-2</v>
      </c>
      <c r="L162" s="117" t="s">
        <v>234</v>
      </c>
      <c r="M162" s="8"/>
      <c r="N162" s="114"/>
      <c r="O162" s="8">
        <v>5</v>
      </c>
      <c r="P162" s="114">
        <v>0.25</v>
      </c>
      <c r="Q162" s="8"/>
      <c r="R162" s="118"/>
    </row>
    <row r="163" spans="1:19" x14ac:dyDescent="0.25">
      <c r="A163" s="117" t="s">
        <v>41</v>
      </c>
      <c r="B163" s="8">
        <v>86</v>
      </c>
      <c r="C163" s="114">
        <v>0.15925925925925927</v>
      </c>
      <c r="D163" s="8">
        <v>104</v>
      </c>
      <c r="E163" s="114">
        <v>5.4997355896351137E-2</v>
      </c>
      <c r="F163" s="8"/>
      <c r="G163" s="118"/>
      <c r="L163" s="117" t="s">
        <v>200</v>
      </c>
      <c r="M163" s="8"/>
      <c r="N163" s="114"/>
      <c r="O163" s="8"/>
      <c r="P163" s="114"/>
      <c r="Q163" s="8">
        <v>1</v>
      </c>
      <c r="R163" s="118">
        <v>0.14285714285714285</v>
      </c>
    </row>
    <row r="164" spans="1:19" x14ac:dyDescent="0.25">
      <c r="A164" s="117" t="s">
        <v>203</v>
      </c>
      <c r="B164" s="8">
        <v>1</v>
      </c>
      <c r="C164" s="114">
        <v>0.125</v>
      </c>
      <c r="D164" s="8">
        <v>1</v>
      </c>
      <c r="E164" s="114">
        <v>7.1428571428571425E-2</v>
      </c>
      <c r="F164" s="8"/>
      <c r="G164" s="118"/>
      <c r="L164" s="117" t="s">
        <v>202</v>
      </c>
      <c r="M164" s="8"/>
      <c r="N164" s="114"/>
      <c r="O164" s="8"/>
      <c r="P164" s="114"/>
      <c r="Q164" s="8">
        <v>1</v>
      </c>
      <c r="R164" s="118">
        <v>1.8518518518518517E-2</v>
      </c>
    </row>
    <row r="165" spans="1:19" x14ac:dyDescent="0.25">
      <c r="A165" s="117" t="s">
        <v>204</v>
      </c>
      <c r="B165" s="8"/>
      <c r="C165" s="114"/>
      <c r="D165" s="8">
        <v>5</v>
      </c>
      <c r="E165" s="114">
        <v>8.1967213114754092E-2</v>
      </c>
      <c r="F165" s="8"/>
      <c r="G165" s="118"/>
      <c r="L165" s="117" t="s">
        <v>37</v>
      </c>
      <c r="M165" s="8"/>
      <c r="N165" s="114"/>
      <c r="O165" s="8"/>
      <c r="P165" s="114"/>
      <c r="Q165" s="8">
        <v>43</v>
      </c>
      <c r="R165" s="118">
        <v>0.12181303116147309</v>
      </c>
    </row>
    <row r="166" spans="1:19" x14ac:dyDescent="0.25">
      <c r="A166" s="117" t="s">
        <v>47</v>
      </c>
      <c r="B166" s="8">
        <v>2</v>
      </c>
      <c r="C166" s="114">
        <v>0.05</v>
      </c>
      <c r="D166" s="8">
        <v>3</v>
      </c>
      <c r="E166" s="114">
        <v>3.2258064516129031E-2</v>
      </c>
      <c r="F166" s="8"/>
      <c r="G166" s="118"/>
      <c r="L166" s="117" t="s">
        <v>13</v>
      </c>
      <c r="M166" s="8">
        <v>51</v>
      </c>
      <c r="N166" s="114">
        <v>0.36690647482014388</v>
      </c>
      <c r="O166" s="8">
        <v>62</v>
      </c>
      <c r="P166" s="114">
        <v>0.14622641509433962</v>
      </c>
      <c r="Q166" s="8"/>
      <c r="R166" s="118"/>
    </row>
    <row r="167" spans="1:19" x14ac:dyDescent="0.25">
      <c r="A167" s="117" t="s">
        <v>205</v>
      </c>
      <c r="B167" s="8"/>
      <c r="C167" s="114"/>
      <c r="D167" s="8"/>
      <c r="E167" s="114"/>
      <c r="F167" s="8">
        <v>2</v>
      </c>
      <c r="G167" s="118">
        <v>3.6363636363636362E-2</v>
      </c>
      <c r="L167" s="117" t="s">
        <v>35</v>
      </c>
      <c r="M167" s="8"/>
      <c r="N167" s="114"/>
      <c r="O167" s="8"/>
      <c r="P167" s="114"/>
      <c r="Q167" s="8">
        <v>27</v>
      </c>
      <c r="R167" s="118">
        <v>0.1888111888111888</v>
      </c>
    </row>
    <row r="168" spans="1:19" x14ac:dyDescent="0.25">
      <c r="A168" s="117" t="s">
        <v>49</v>
      </c>
      <c r="B168" s="8">
        <v>9</v>
      </c>
      <c r="C168" s="114">
        <v>0.20930232558139536</v>
      </c>
      <c r="D168" s="8">
        <v>19</v>
      </c>
      <c r="E168" s="114">
        <v>8.520179372197309E-2</v>
      </c>
      <c r="F168" s="8"/>
      <c r="G168" s="118"/>
      <c r="L168" s="117" t="s">
        <v>53</v>
      </c>
      <c r="M168" s="8"/>
      <c r="N168" s="114"/>
      <c r="O168" s="8"/>
      <c r="P168" s="114"/>
      <c r="Q168" s="8">
        <v>16</v>
      </c>
      <c r="R168" s="118">
        <v>5.9479553903345722E-2</v>
      </c>
    </row>
    <row r="169" spans="1:19" x14ac:dyDescent="0.25">
      <c r="A169" s="117" t="s">
        <v>56</v>
      </c>
      <c r="B169" s="8">
        <v>9</v>
      </c>
      <c r="C169" s="114">
        <v>0.10843373493975904</v>
      </c>
      <c r="D169" s="8">
        <v>9</v>
      </c>
      <c r="E169" s="114">
        <v>1.7142857142857144E-2</v>
      </c>
      <c r="F169" s="8"/>
      <c r="G169" s="118"/>
      <c r="L169" s="117" t="s">
        <v>41</v>
      </c>
      <c r="M169" s="8">
        <v>84</v>
      </c>
      <c r="N169" s="114">
        <v>0.17427385892116182</v>
      </c>
      <c r="O169" s="8">
        <v>113</v>
      </c>
      <c r="P169" s="114">
        <v>6.4095292115711855E-2</v>
      </c>
      <c r="Q169" s="8"/>
      <c r="R169" s="118"/>
    </row>
    <row r="170" spans="1:19" x14ac:dyDescent="0.25">
      <c r="A170" s="117" t="s">
        <v>60</v>
      </c>
      <c r="B170" s="8"/>
      <c r="C170" s="114"/>
      <c r="D170" s="8"/>
      <c r="E170" s="114"/>
      <c r="F170" s="8">
        <v>22</v>
      </c>
      <c r="G170" s="118">
        <v>5.6265984654731455E-2</v>
      </c>
      <c r="L170" s="117" t="s">
        <v>203</v>
      </c>
      <c r="M170" s="8"/>
      <c r="N170" s="114"/>
      <c r="O170" s="8">
        <v>1</v>
      </c>
      <c r="P170" s="114">
        <v>6.6666666666666666E-2</v>
      </c>
      <c r="Q170" s="8"/>
      <c r="R170" s="118"/>
    </row>
    <row r="171" spans="1:19" ht="15.75" thickBot="1" x14ac:dyDescent="0.3">
      <c r="A171" s="119" t="s">
        <v>206</v>
      </c>
      <c r="B171" s="8">
        <v>1</v>
      </c>
      <c r="C171" s="114">
        <v>5.2631578947368418E-2</v>
      </c>
      <c r="D171" s="8">
        <v>2</v>
      </c>
      <c r="E171" s="114">
        <v>3.0303030303030304E-2</v>
      </c>
      <c r="F171" s="8"/>
      <c r="G171" s="118"/>
      <c r="L171" s="117" t="s">
        <v>204</v>
      </c>
      <c r="M171" s="8">
        <v>1</v>
      </c>
      <c r="N171" s="114">
        <v>7.1428571428571425E-2</v>
      </c>
      <c r="O171" s="8">
        <v>5</v>
      </c>
      <c r="P171" s="114">
        <v>8.0645161290322578E-2</v>
      </c>
      <c r="Q171" s="8"/>
      <c r="R171" s="118"/>
    </row>
    <row r="172" spans="1:19" ht="15.75" thickBot="1" x14ac:dyDescent="0.3">
      <c r="A172" s="120" t="s">
        <v>82</v>
      </c>
      <c r="B172" s="121">
        <v>916</v>
      </c>
      <c r="C172" s="122">
        <v>0.14404780625884572</v>
      </c>
      <c r="D172" s="121">
        <v>1189</v>
      </c>
      <c r="E172" s="122">
        <v>5.5366705471478463E-2</v>
      </c>
      <c r="F172" s="121">
        <v>811</v>
      </c>
      <c r="G172" s="123">
        <v>5.0466708151835717E-2</v>
      </c>
      <c r="L172" s="117" t="s">
        <v>47</v>
      </c>
      <c r="M172" s="8">
        <v>5</v>
      </c>
      <c r="N172" s="114">
        <v>0.2</v>
      </c>
      <c r="O172" s="8">
        <v>6</v>
      </c>
      <c r="P172" s="114">
        <v>5.8252427184466021E-2</v>
      </c>
      <c r="Q172" s="8"/>
      <c r="R172" s="118"/>
    </row>
    <row r="173" spans="1:19" x14ac:dyDescent="0.25">
      <c r="A173" s="25" t="s">
        <v>101</v>
      </c>
      <c r="L173" s="117" t="s">
        <v>49</v>
      </c>
      <c r="M173" s="8">
        <v>6</v>
      </c>
      <c r="N173" s="114">
        <v>0.10344827586206896</v>
      </c>
      <c r="O173" s="8">
        <v>26</v>
      </c>
      <c r="P173" s="114">
        <v>0.12745098039215685</v>
      </c>
      <c r="Q173" s="8"/>
      <c r="R173" s="118"/>
    </row>
    <row r="174" spans="1:19" ht="30" x14ac:dyDescent="0.25">
      <c r="A174" s="113" t="s">
        <v>236</v>
      </c>
      <c r="L174" s="117" t="s">
        <v>56</v>
      </c>
      <c r="M174" s="8">
        <v>4</v>
      </c>
      <c r="N174" s="114">
        <v>3.8461538461538464E-2</v>
      </c>
      <c r="O174" s="8">
        <v>9</v>
      </c>
      <c r="P174" s="114">
        <v>1.7077798861480076E-2</v>
      </c>
      <c r="Q174" s="8"/>
      <c r="R174" s="118"/>
    </row>
    <row r="175" spans="1:19" x14ac:dyDescent="0.25">
      <c r="B175" s="8"/>
      <c r="L175" s="117" t="s">
        <v>60</v>
      </c>
      <c r="M175" s="8"/>
      <c r="N175" s="114"/>
      <c r="O175" s="8"/>
      <c r="P175" s="114"/>
      <c r="Q175" s="8">
        <v>23</v>
      </c>
      <c r="R175" s="118">
        <v>6.2330623306233061E-2</v>
      </c>
    </row>
    <row r="176" spans="1:19" x14ac:dyDescent="0.25">
      <c r="B176" s="8"/>
      <c r="L176" s="117" t="s">
        <v>206</v>
      </c>
      <c r="M176" s="8"/>
      <c r="N176" s="114"/>
      <c r="O176" s="8">
        <v>1</v>
      </c>
      <c r="P176" s="114">
        <v>1.6666666666666666E-2</v>
      </c>
      <c r="Q176" s="8"/>
      <c r="R176" s="118"/>
      <c r="S176" s="116"/>
    </row>
    <row r="177" spans="1:18" ht="15.75" thickBot="1" x14ac:dyDescent="0.3">
      <c r="B177" s="8"/>
      <c r="L177" s="119" t="s">
        <v>235</v>
      </c>
      <c r="M177" s="8"/>
      <c r="N177" s="114"/>
      <c r="O177" s="8"/>
      <c r="P177" s="114"/>
      <c r="Q177" s="8">
        <v>1</v>
      </c>
      <c r="R177" s="118">
        <v>8.3333333333333329E-2</v>
      </c>
    </row>
    <row r="178" spans="1:18" ht="15.75" thickBot="1" x14ac:dyDescent="0.3">
      <c r="L178" s="120" t="s">
        <v>82</v>
      </c>
      <c r="M178" s="121">
        <v>862</v>
      </c>
      <c r="N178" s="122">
        <v>0.15030514385353094</v>
      </c>
      <c r="O178" s="121">
        <v>1236</v>
      </c>
      <c r="P178" s="122">
        <v>5.9514637904468412E-2</v>
      </c>
      <c r="Q178" s="121">
        <v>874</v>
      </c>
      <c r="R178" s="123">
        <v>5.5467411309259376E-2</v>
      </c>
    </row>
    <row r="179" spans="1:18" x14ac:dyDescent="0.25">
      <c r="L179" s="25" t="s">
        <v>101</v>
      </c>
    </row>
    <row r="180" spans="1:18" ht="30" x14ac:dyDescent="0.25">
      <c r="L180" s="113" t="s">
        <v>236</v>
      </c>
      <c r="M180" s="26"/>
      <c r="N180" s="26"/>
      <c r="O180" s="26"/>
      <c r="P180" s="26"/>
      <c r="Q180" s="26"/>
      <c r="R180" s="26"/>
    </row>
    <row r="183" spans="1:18" x14ac:dyDescent="0.25">
      <c r="A183" s="12" t="s">
        <v>246</v>
      </c>
    </row>
    <row r="184" spans="1:18" x14ac:dyDescent="0.25">
      <c r="A184" s="25" t="s">
        <v>247</v>
      </c>
    </row>
    <row r="185" spans="1:18" ht="15.75" thickBot="1" x14ac:dyDescent="0.3">
      <c r="A185" s="25"/>
    </row>
    <row r="186" spans="1:18" ht="26.25" thickBot="1" x14ac:dyDescent="0.3">
      <c r="A186" s="110" t="s">
        <v>90</v>
      </c>
      <c r="B186" s="111" t="s">
        <v>93</v>
      </c>
      <c r="C186" s="115" t="s">
        <v>89</v>
      </c>
      <c r="D186" s="111" t="s">
        <v>94</v>
      </c>
      <c r="E186" s="115" t="s">
        <v>89</v>
      </c>
      <c r="F186" s="111" t="s">
        <v>95</v>
      </c>
      <c r="G186" s="112" t="s">
        <v>89</v>
      </c>
    </row>
    <row r="187" spans="1:18" x14ac:dyDescent="0.25">
      <c r="A187" s="146" t="s">
        <v>102</v>
      </c>
      <c r="B187" s="135"/>
      <c r="C187" s="136"/>
      <c r="D187" s="135"/>
      <c r="E187" s="137"/>
      <c r="F187" s="135">
        <v>2</v>
      </c>
      <c r="G187" s="138">
        <v>0.125</v>
      </c>
    </row>
    <row r="188" spans="1:18" x14ac:dyDescent="0.25">
      <c r="A188" s="147" t="s">
        <v>207</v>
      </c>
      <c r="B188" s="139"/>
      <c r="C188" s="140"/>
      <c r="D188" s="139"/>
      <c r="E188" s="141"/>
      <c r="F188" s="139">
        <v>1</v>
      </c>
      <c r="G188" s="142">
        <v>0.05</v>
      </c>
    </row>
    <row r="189" spans="1:18" x14ac:dyDescent="0.25">
      <c r="A189" s="147" t="s">
        <v>208</v>
      </c>
      <c r="B189" s="139"/>
      <c r="C189" s="140"/>
      <c r="D189" s="139"/>
      <c r="E189" s="141"/>
      <c r="F189" s="139">
        <v>1</v>
      </c>
      <c r="G189" s="142">
        <v>0.1</v>
      </c>
    </row>
    <row r="190" spans="1:18" x14ac:dyDescent="0.25">
      <c r="A190" s="147" t="s">
        <v>105</v>
      </c>
      <c r="B190" s="139">
        <v>2</v>
      </c>
      <c r="C190" s="140">
        <v>6.0606060606060608E-2</v>
      </c>
      <c r="D190" s="139">
        <v>2</v>
      </c>
      <c r="E190" s="140">
        <v>2.3809523809523808E-2</v>
      </c>
      <c r="F190" s="139"/>
      <c r="G190" s="142"/>
    </row>
    <row r="191" spans="1:18" x14ac:dyDescent="0.25">
      <c r="A191" s="147" t="s">
        <v>248</v>
      </c>
      <c r="B191" s="139"/>
      <c r="C191" s="140"/>
      <c r="D191" s="139">
        <v>2</v>
      </c>
      <c r="E191" s="140">
        <v>5.8823529411764705E-2</v>
      </c>
      <c r="F191" s="139"/>
      <c r="G191" s="142"/>
    </row>
    <row r="192" spans="1:18" x14ac:dyDescent="0.25">
      <c r="A192" s="147" t="s">
        <v>106</v>
      </c>
      <c r="B192" s="139">
        <v>6</v>
      </c>
      <c r="C192" s="140">
        <v>0.18181818181818182</v>
      </c>
      <c r="D192" s="139">
        <v>6</v>
      </c>
      <c r="E192" s="140">
        <v>0.12244897959183673</v>
      </c>
      <c r="F192" s="139"/>
      <c r="G192" s="142"/>
    </row>
    <row r="193" spans="1:7" x14ac:dyDescent="0.25">
      <c r="A193" s="147" t="s">
        <v>107</v>
      </c>
      <c r="B193" s="139">
        <v>3</v>
      </c>
      <c r="C193" s="140">
        <v>0.13636363636363635</v>
      </c>
      <c r="D193" s="139">
        <v>2</v>
      </c>
      <c r="E193" s="140">
        <v>4.0816326530612242E-2</v>
      </c>
      <c r="F193" s="139"/>
      <c r="G193" s="142"/>
    </row>
    <row r="194" spans="1:7" x14ac:dyDescent="0.25">
      <c r="A194" s="147" t="s">
        <v>40</v>
      </c>
      <c r="B194" s="139">
        <v>44</v>
      </c>
      <c r="C194" s="140">
        <v>0.31428571428571428</v>
      </c>
      <c r="D194" s="139">
        <v>59</v>
      </c>
      <c r="E194" s="140">
        <v>0.14532019704433496</v>
      </c>
      <c r="F194" s="139"/>
      <c r="G194" s="142"/>
    </row>
    <row r="195" spans="1:7" x14ac:dyDescent="0.25">
      <c r="A195" s="147" t="s">
        <v>57</v>
      </c>
      <c r="B195" s="139"/>
      <c r="C195" s="140"/>
      <c r="D195" s="139"/>
      <c r="E195" s="140"/>
      <c r="F195" s="139">
        <v>29</v>
      </c>
      <c r="G195" s="142">
        <v>8.0332409972299165E-2</v>
      </c>
    </row>
    <row r="196" spans="1:7" x14ac:dyDescent="0.25">
      <c r="A196" s="147" t="s">
        <v>29</v>
      </c>
      <c r="B196" s="139">
        <v>5</v>
      </c>
      <c r="C196" s="140">
        <v>0.12195121951219512</v>
      </c>
      <c r="D196" s="139">
        <v>5</v>
      </c>
      <c r="E196" s="140">
        <v>3.8461538461538464E-2</v>
      </c>
      <c r="F196" s="139"/>
      <c r="G196" s="142"/>
    </row>
    <row r="197" spans="1:7" x14ac:dyDescent="0.25">
      <c r="A197" s="147" t="s">
        <v>209</v>
      </c>
      <c r="B197" s="139"/>
      <c r="C197" s="140"/>
      <c r="D197" s="139"/>
      <c r="E197" s="140"/>
      <c r="F197" s="139">
        <v>1</v>
      </c>
      <c r="G197" s="142">
        <v>1.2500000000000001E-2</v>
      </c>
    </row>
    <row r="198" spans="1:7" x14ac:dyDescent="0.25">
      <c r="A198" s="147" t="s">
        <v>108</v>
      </c>
      <c r="B198" s="139"/>
      <c r="C198" s="140"/>
      <c r="D198" s="139"/>
      <c r="E198" s="140"/>
      <c r="F198" s="139">
        <v>13</v>
      </c>
      <c r="G198" s="142">
        <v>6.1611374407582936E-2</v>
      </c>
    </row>
    <row r="199" spans="1:7" x14ac:dyDescent="0.25">
      <c r="A199" s="147" t="s">
        <v>210</v>
      </c>
      <c r="B199" s="139"/>
      <c r="C199" s="140"/>
      <c r="D199" s="139"/>
      <c r="E199" s="140"/>
      <c r="F199" s="139">
        <v>2</v>
      </c>
      <c r="G199" s="142">
        <v>8.3333333333333329E-2</v>
      </c>
    </row>
    <row r="200" spans="1:7" x14ac:dyDescent="0.25">
      <c r="A200" s="147" t="s">
        <v>110</v>
      </c>
      <c r="B200" s="139">
        <v>3</v>
      </c>
      <c r="C200" s="140">
        <v>0.42857142857142855</v>
      </c>
      <c r="D200" s="139"/>
      <c r="E200" s="140"/>
      <c r="F200" s="139"/>
      <c r="G200" s="142"/>
    </row>
    <row r="201" spans="1:7" x14ac:dyDescent="0.25">
      <c r="A201" s="147" t="s">
        <v>249</v>
      </c>
      <c r="B201" s="139"/>
      <c r="C201" s="140"/>
      <c r="D201" s="139"/>
      <c r="E201" s="140"/>
      <c r="F201" s="139">
        <v>3</v>
      </c>
      <c r="G201" s="142"/>
    </row>
    <row r="202" spans="1:7" x14ac:dyDescent="0.25">
      <c r="A202" s="147" t="s">
        <v>111</v>
      </c>
      <c r="B202" s="139"/>
      <c r="C202" s="140"/>
      <c r="D202" s="139"/>
      <c r="E202" s="140"/>
      <c r="F202" s="139">
        <v>1</v>
      </c>
      <c r="G202" s="142">
        <v>0.125</v>
      </c>
    </row>
    <row r="203" spans="1:7" x14ac:dyDescent="0.25">
      <c r="A203" s="147" t="s">
        <v>250</v>
      </c>
      <c r="B203" s="139"/>
      <c r="C203" s="140"/>
      <c r="D203" s="139"/>
      <c r="E203" s="140"/>
      <c r="F203" s="139">
        <v>1</v>
      </c>
      <c r="G203" s="142">
        <v>4.7619047619047616E-2</v>
      </c>
    </row>
    <row r="204" spans="1:7" x14ac:dyDescent="0.25">
      <c r="A204" s="147" t="s">
        <v>112</v>
      </c>
      <c r="B204" s="139"/>
      <c r="C204" s="140"/>
      <c r="D204" s="139"/>
      <c r="E204" s="140"/>
      <c r="F204" s="139">
        <v>13</v>
      </c>
      <c r="G204" s="142">
        <v>0.19402985074626866</v>
      </c>
    </row>
    <row r="205" spans="1:7" x14ac:dyDescent="0.25">
      <c r="A205" s="147" t="s">
        <v>113</v>
      </c>
      <c r="B205" s="139"/>
      <c r="C205" s="140"/>
      <c r="D205" s="139"/>
      <c r="E205" s="140"/>
      <c r="F205" s="139">
        <v>10</v>
      </c>
      <c r="G205" s="142">
        <v>0.19230769230769232</v>
      </c>
    </row>
    <row r="206" spans="1:7" x14ac:dyDescent="0.25">
      <c r="A206" s="147" t="s">
        <v>114</v>
      </c>
      <c r="B206" s="139"/>
      <c r="C206" s="140"/>
      <c r="D206" s="139"/>
      <c r="E206" s="140"/>
      <c r="F206" s="139">
        <v>4</v>
      </c>
      <c r="G206" s="142">
        <v>2.5806451612903226E-2</v>
      </c>
    </row>
    <row r="207" spans="1:7" x14ac:dyDescent="0.25">
      <c r="A207" s="147" t="s">
        <v>211</v>
      </c>
      <c r="B207" s="139"/>
      <c r="C207" s="140"/>
      <c r="D207" s="139"/>
      <c r="E207" s="140"/>
      <c r="F207" s="139">
        <v>2</v>
      </c>
      <c r="G207" s="142">
        <v>8.6956521739130432E-2</v>
      </c>
    </row>
    <row r="208" spans="1:7" x14ac:dyDescent="0.25">
      <c r="A208" s="147" t="s">
        <v>70</v>
      </c>
      <c r="B208" s="139"/>
      <c r="C208" s="140"/>
      <c r="D208" s="139"/>
      <c r="E208" s="140"/>
      <c r="F208" s="139">
        <v>36</v>
      </c>
      <c r="G208" s="142">
        <v>0.30769230769230771</v>
      </c>
    </row>
    <row r="209" spans="1:7" x14ac:dyDescent="0.25">
      <c r="A209" s="147" t="s">
        <v>116</v>
      </c>
      <c r="B209" s="139"/>
      <c r="C209" s="140"/>
      <c r="D209" s="139"/>
      <c r="E209" s="140"/>
      <c r="F209" s="139">
        <v>4</v>
      </c>
      <c r="G209" s="142">
        <v>0.125</v>
      </c>
    </row>
    <row r="210" spans="1:7" x14ac:dyDescent="0.25">
      <c r="A210" s="147" t="s">
        <v>48</v>
      </c>
      <c r="B210" s="139">
        <v>10</v>
      </c>
      <c r="C210" s="140">
        <v>0.10101010101010101</v>
      </c>
      <c r="D210" s="139">
        <v>14</v>
      </c>
      <c r="E210" s="140">
        <v>4.5161290322580643E-2</v>
      </c>
      <c r="F210" s="139"/>
      <c r="G210" s="142"/>
    </row>
    <row r="211" spans="1:7" x14ac:dyDescent="0.25">
      <c r="A211" s="147" t="s">
        <v>251</v>
      </c>
      <c r="B211" s="139"/>
      <c r="C211" s="140"/>
      <c r="D211" s="139">
        <v>1</v>
      </c>
      <c r="E211" s="140"/>
      <c r="F211" s="139"/>
      <c r="G211" s="142"/>
    </row>
    <row r="212" spans="1:7" x14ac:dyDescent="0.25">
      <c r="A212" s="147" t="s">
        <v>117</v>
      </c>
      <c r="B212" s="139"/>
      <c r="C212" s="140"/>
      <c r="D212" s="139"/>
      <c r="E212" s="140"/>
      <c r="F212" s="139">
        <v>1</v>
      </c>
      <c r="G212" s="142">
        <v>5.5555555555555552E-2</v>
      </c>
    </row>
    <row r="213" spans="1:7" x14ac:dyDescent="0.25">
      <c r="A213" s="147" t="s">
        <v>118</v>
      </c>
      <c r="B213" s="139">
        <v>2</v>
      </c>
      <c r="C213" s="140">
        <v>0.22222222222222221</v>
      </c>
      <c r="D213" s="139"/>
      <c r="E213" s="140"/>
      <c r="F213" s="139"/>
      <c r="G213" s="142"/>
    </row>
    <row r="214" spans="1:7" x14ac:dyDescent="0.25">
      <c r="A214" s="147" t="s">
        <v>119</v>
      </c>
      <c r="B214" s="139"/>
      <c r="C214" s="140"/>
      <c r="D214" s="139"/>
      <c r="E214" s="140"/>
      <c r="F214" s="139">
        <v>2</v>
      </c>
      <c r="G214" s="142">
        <v>0.2</v>
      </c>
    </row>
    <row r="215" spans="1:7" x14ac:dyDescent="0.25">
      <c r="A215" s="147" t="s">
        <v>75</v>
      </c>
      <c r="B215" s="139">
        <v>6</v>
      </c>
      <c r="C215" s="140">
        <v>0.17142857142857143</v>
      </c>
      <c r="D215" s="139">
        <v>13</v>
      </c>
      <c r="E215" s="140">
        <v>9.6296296296296297E-2</v>
      </c>
      <c r="F215" s="139"/>
      <c r="G215" s="142"/>
    </row>
    <row r="216" spans="1:7" x14ac:dyDescent="0.25">
      <c r="A216" s="147" t="s">
        <v>20</v>
      </c>
      <c r="B216" s="139">
        <v>14</v>
      </c>
      <c r="C216" s="140">
        <v>0.31111111111111112</v>
      </c>
      <c r="D216" s="139">
        <v>16</v>
      </c>
      <c r="E216" s="140">
        <v>0.12903225806451613</v>
      </c>
      <c r="F216" s="139"/>
      <c r="G216" s="142"/>
    </row>
    <row r="217" spans="1:7" x14ac:dyDescent="0.25">
      <c r="A217" s="147" t="s">
        <v>28</v>
      </c>
      <c r="B217" s="139"/>
      <c r="C217" s="140"/>
      <c r="D217" s="139"/>
      <c r="E217" s="140"/>
      <c r="F217" s="139">
        <v>13</v>
      </c>
      <c r="G217" s="142">
        <v>9.2198581560283682E-2</v>
      </c>
    </row>
    <row r="218" spans="1:7" x14ac:dyDescent="0.25">
      <c r="A218" s="147" t="s">
        <v>16</v>
      </c>
      <c r="B218" s="139">
        <v>17</v>
      </c>
      <c r="C218" s="140">
        <v>0.31481481481481483</v>
      </c>
      <c r="D218" s="139">
        <v>23</v>
      </c>
      <c r="E218" s="140">
        <v>0.11386138613861387</v>
      </c>
      <c r="F218" s="139"/>
      <c r="G218" s="142"/>
    </row>
    <row r="219" spans="1:7" x14ac:dyDescent="0.25">
      <c r="A219" s="147" t="s">
        <v>24</v>
      </c>
      <c r="B219" s="139">
        <v>2</v>
      </c>
      <c r="C219" s="140">
        <v>4.0816326530612242E-2</v>
      </c>
      <c r="D219" s="139">
        <v>4</v>
      </c>
      <c r="E219" s="140">
        <v>2.5316455696202531E-2</v>
      </c>
      <c r="F219" s="139"/>
      <c r="G219" s="142"/>
    </row>
    <row r="220" spans="1:7" x14ac:dyDescent="0.25">
      <c r="A220" s="147" t="s">
        <v>121</v>
      </c>
      <c r="B220" s="139"/>
      <c r="C220" s="140"/>
      <c r="D220" s="139"/>
      <c r="E220" s="140"/>
      <c r="F220" s="139">
        <v>7</v>
      </c>
      <c r="G220" s="142">
        <v>5.8333333333333334E-2</v>
      </c>
    </row>
    <row r="221" spans="1:7" x14ac:dyDescent="0.25">
      <c r="A221" s="147" t="s">
        <v>65</v>
      </c>
      <c r="B221" s="139"/>
      <c r="C221" s="140"/>
      <c r="D221" s="139"/>
      <c r="E221" s="140"/>
      <c r="F221" s="139">
        <v>14</v>
      </c>
      <c r="G221" s="142">
        <v>6.6037735849056603E-2</v>
      </c>
    </row>
    <row r="222" spans="1:7" x14ac:dyDescent="0.25">
      <c r="A222" s="147" t="s">
        <v>217</v>
      </c>
      <c r="B222" s="139">
        <v>2</v>
      </c>
      <c r="C222" s="140">
        <v>0.2</v>
      </c>
      <c r="D222" s="139"/>
      <c r="E222" s="140"/>
      <c r="F222" s="139"/>
      <c r="G222" s="142"/>
    </row>
    <row r="223" spans="1:7" x14ac:dyDescent="0.25">
      <c r="A223" s="147" t="s">
        <v>122</v>
      </c>
      <c r="B223" s="139"/>
      <c r="C223" s="140"/>
      <c r="D223" s="139"/>
      <c r="E223" s="140"/>
      <c r="F223" s="139">
        <v>4</v>
      </c>
      <c r="G223" s="142">
        <v>0.10810810810810811</v>
      </c>
    </row>
    <row r="224" spans="1:7" x14ac:dyDescent="0.25">
      <c r="A224" s="147" t="s">
        <v>123</v>
      </c>
      <c r="B224" s="139"/>
      <c r="C224" s="140"/>
      <c r="D224" s="139"/>
      <c r="E224" s="140"/>
      <c r="F224" s="139">
        <v>6</v>
      </c>
      <c r="G224" s="142">
        <v>0.11764705882352941</v>
      </c>
    </row>
    <row r="225" spans="1:7" x14ac:dyDescent="0.25">
      <c r="A225" s="147" t="s">
        <v>124</v>
      </c>
      <c r="B225" s="139"/>
      <c r="C225" s="140"/>
      <c r="D225" s="139"/>
      <c r="E225" s="140"/>
      <c r="F225" s="139">
        <v>2</v>
      </c>
      <c r="G225" s="142">
        <v>5.5555555555555552E-2</v>
      </c>
    </row>
    <row r="226" spans="1:7" x14ac:dyDescent="0.25">
      <c r="A226" s="147" t="s">
        <v>125</v>
      </c>
      <c r="B226" s="139"/>
      <c r="C226" s="140"/>
      <c r="D226" s="139"/>
      <c r="E226" s="140"/>
      <c r="F226" s="139">
        <v>7</v>
      </c>
      <c r="G226" s="142">
        <v>5.5555555555555552E-2</v>
      </c>
    </row>
    <row r="227" spans="1:7" x14ac:dyDescent="0.25">
      <c r="A227" s="147" t="s">
        <v>127</v>
      </c>
      <c r="B227" s="139"/>
      <c r="C227" s="140"/>
      <c r="D227" s="139">
        <v>1</v>
      </c>
      <c r="E227" s="140">
        <v>0.25</v>
      </c>
      <c r="F227" s="139"/>
      <c r="G227" s="142"/>
    </row>
    <row r="228" spans="1:7" x14ac:dyDescent="0.25">
      <c r="A228" s="147" t="s">
        <v>42</v>
      </c>
      <c r="B228" s="139">
        <v>2</v>
      </c>
      <c r="C228" s="140">
        <v>0.18181818181818182</v>
      </c>
      <c r="D228" s="139"/>
      <c r="E228" s="140"/>
      <c r="F228" s="139"/>
      <c r="G228" s="142"/>
    </row>
    <row r="229" spans="1:7" x14ac:dyDescent="0.25">
      <c r="A229" s="147" t="s">
        <v>25</v>
      </c>
      <c r="B229" s="139">
        <v>10</v>
      </c>
      <c r="C229" s="140">
        <v>0.27027027027027029</v>
      </c>
      <c r="D229" s="139">
        <v>9</v>
      </c>
      <c r="E229" s="140">
        <v>7.8260869565217397E-2</v>
      </c>
      <c r="F229" s="139"/>
      <c r="G229" s="142"/>
    </row>
    <row r="230" spans="1:7" x14ac:dyDescent="0.25">
      <c r="A230" s="147" t="s">
        <v>73</v>
      </c>
      <c r="B230" s="139"/>
      <c r="C230" s="140"/>
      <c r="D230" s="139"/>
      <c r="E230" s="140"/>
      <c r="F230" s="139">
        <v>4</v>
      </c>
      <c r="G230" s="142">
        <v>7.407407407407407E-2</v>
      </c>
    </row>
    <row r="231" spans="1:7" x14ac:dyDescent="0.25">
      <c r="A231" s="147" t="s">
        <v>129</v>
      </c>
      <c r="B231" s="139">
        <v>1</v>
      </c>
      <c r="C231" s="140">
        <v>6.6666666666666666E-2</v>
      </c>
      <c r="D231" s="139">
        <v>2</v>
      </c>
      <c r="E231" s="140">
        <v>5.7142857142857141E-2</v>
      </c>
      <c r="F231" s="139"/>
      <c r="G231" s="142"/>
    </row>
    <row r="232" spans="1:7" x14ac:dyDescent="0.25">
      <c r="A232" s="147" t="s">
        <v>130</v>
      </c>
      <c r="B232" s="139">
        <v>3</v>
      </c>
      <c r="C232" s="140">
        <v>0.1875</v>
      </c>
      <c r="D232" s="139">
        <v>5</v>
      </c>
      <c r="E232" s="140">
        <v>0.14705882352941177</v>
      </c>
      <c r="F232" s="139"/>
      <c r="G232" s="142"/>
    </row>
    <row r="233" spans="1:7" x14ac:dyDescent="0.25">
      <c r="A233" s="147" t="s">
        <v>131</v>
      </c>
      <c r="B233" s="139">
        <v>2</v>
      </c>
      <c r="C233" s="140">
        <v>0.66666666666666663</v>
      </c>
      <c r="D233" s="139"/>
      <c r="E233" s="140"/>
      <c r="F233" s="139"/>
      <c r="G233" s="142"/>
    </row>
    <row r="234" spans="1:7" x14ac:dyDescent="0.25">
      <c r="A234" s="147" t="s">
        <v>54</v>
      </c>
      <c r="B234" s="139">
        <v>14</v>
      </c>
      <c r="C234" s="140">
        <v>9.45945945945946E-2</v>
      </c>
      <c r="D234" s="139">
        <v>20</v>
      </c>
      <c r="E234" s="140">
        <v>2.3174971031286212E-2</v>
      </c>
      <c r="F234" s="139"/>
      <c r="G234" s="142"/>
    </row>
    <row r="235" spans="1:7" x14ac:dyDescent="0.25">
      <c r="A235" s="147" t="s">
        <v>132</v>
      </c>
      <c r="B235" s="139">
        <v>2</v>
      </c>
      <c r="C235" s="140">
        <v>0.1111111111111111</v>
      </c>
      <c r="D235" s="139"/>
      <c r="E235" s="140"/>
      <c r="F235" s="139"/>
      <c r="G235" s="142"/>
    </row>
    <row r="236" spans="1:7" x14ac:dyDescent="0.25">
      <c r="A236" s="147" t="s">
        <v>133</v>
      </c>
      <c r="B236" s="139"/>
      <c r="C236" s="140"/>
      <c r="D236" s="139">
        <v>4</v>
      </c>
      <c r="E236" s="140">
        <v>2.8776978417266189E-2</v>
      </c>
      <c r="F236" s="139"/>
      <c r="G236" s="142"/>
    </row>
    <row r="237" spans="1:7" x14ac:dyDescent="0.25">
      <c r="A237" s="147" t="s">
        <v>134</v>
      </c>
      <c r="B237" s="139"/>
      <c r="C237" s="140"/>
      <c r="D237" s="139">
        <v>6</v>
      </c>
      <c r="E237" s="140">
        <v>8.8235294117647065E-2</v>
      </c>
      <c r="F237" s="139"/>
      <c r="G237" s="142"/>
    </row>
    <row r="238" spans="1:7" x14ac:dyDescent="0.25">
      <c r="A238" s="147" t="s">
        <v>50</v>
      </c>
      <c r="B238" s="139">
        <v>31</v>
      </c>
      <c r="C238" s="140">
        <v>0.2</v>
      </c>
      <c r="D238" s="139">
        <v>68</v>
      </c>
      <c r="E238" s="140">
        <v>0.13152804642166344</v>
      </c>
      <c r="F238" s="139"/>
      <c r="G238" s="142"/>
    </row>
    <row r="239" spans="1:7" x14ac:dyDescent="0.25">
      <c r="A239" s="147" t="s">
        <v>252</v>
      </c>
      <c r="B239" s="139">
        <v>1</v>
      </c>
      <c r="C239" s="140">
        <v>0.16666666666666666</v>
      </c>
      <c r="D239" s="139">
        <v>1</v>
      </c>
      <c r="E239" s="140">
        <v>0.33333333333333331</v>
      </c>
      <c r="F239" s="139"/>
      <c r="G239" s="142"/>
    </row>
    <row r="240" spans="1:7" x14ac:dyDescent="0.25">
      <c r="A240" s="147" t="s">
        <v>135</v>
      </c>
      <c r="B240" s="139">
        <v>6</v>
      </c>
      <c r="C240" s="140">
        <v>7.0588235294117646E-2</v>
      </c>
      <c r="D240" s="139">
        <v>3</v>
      </c>
      <c r="E240" s="140">
        <v>9.433962264150943E-3</v>
      </c>
      <c r="F240" s="139"/>
      <c r="G240" s="142"/>
    </row>
    <row r="241" spans="1:7" x14ac:dyDescent="0.25">
      <c r="A241" s="147" t="s">
        <v>136</v>
      </c>
      <c r="B241" s="139">
        <v>3</v>
      </c>
      <c r="C241" s="140">
        <v>5.1724137931034482E-2</v>
      </c>
      <c r="D241" s="139">
        <v>1</v>
      </c>
      <c r="E241" s="140">
        <v>3.9215686274509803E-3</v>
      </c>
      <c r="F241" s="139"/>
      <c r="G241" s="142"/>
    </row>
    <row r="242" spans="1:7" x14ac:dyDescent="0.25">
      <c r="A242" s="147" t="s">
        <v>137</v>
      </c>
      <c r="B242" s="139"/>
      <c r="C242" s="140"/>
      <c r="D242" s="139"/>
      <c r="E242" s="140"/>
      <c r="F242" s="139">
        <v>3</v>
      </c>
      <c r="G242" s="142">
        <v>2.7522935779816515E-2</v>
      </c>
    </row>
    <row r="243" spans="1:7" x14ac:dyDescent="0.25">
      <c r="A243" s="147" t="s">
        <v>138</v>
      </c>
      <c r="B243" s="139">
        <v>6</v>
      </c>
      <c r="C243" s="140">
        <v>0.5</v>
      </c>
      <c r="D243" s="139">
        <v>3</v>
      </c>
      <c r="E243" s="140">
        <v>8.5714285714285715E-2</v>
      </c>
      <c r="F243" s="139"/>
      <c r="G243" s="142"/>
    </row>
    <row r="244" spans="1:7" x14ac:dyDescent="0.25">
      <c r="A244" s="147" t="s">
        <v>139</v>
      </c>
      <c r="B244" s="139">
        <v>1</v>
      </c>
      <c r="C244" s="140">
        <v>2.8571428571428571E-2</v>
      </c>
      <c r="D244" s="139">
        <v>4</v>
      </c>
      <c r="E244" s="140">
        <v>4.8192771084337352E-2</v>
      </c>
      <c r="F244" s="139"/>
      <c r="G244" s="142"/>
    </row>
    <row r="245" spans="1:7" x14ac:dyDescent="0.25">
      <c r="A245" s="147" t="s">
        <v>140</v>
      </c>
      <c r="B245" s="139">
        <v>1</v>
      </c>
      <c r="C245" s="140">
        <v>6.6666666666666666E-2</v>
      </c>
      <c r="D245" s="139">
        <v>1</v>
      </c>
      <c r="E245" s="140">
        <v>2.9411764705882353E-2</v>
      </c>
      <c r="F245" s="139"/>
      <c r="G245" s="142"/>
    </row>
    <row r="246" spans="1:7" x14ac:dyDescent="0.25">
      <c r="A246" s="147" t="s">
        <v>15</v>
      </c>
      <c r="B246" s="139"/>
      <c r="C246" s="140"/>
      <c r="D246" s="139"/>
      <c r="E246" s="140"/>
      <c r="F246" s="139">
        <v>14</v>
      </c>
      <c r="G246" s="142">
        <v>4.3613707165109032E-2</v>
      </c>
    </row>
    <row r="247" spans="1:7" x14ac:dyDescent="0.25">
      <c r="A247" s="147" t="s">
        <v>253</v>
      </c>
      <c r="B247" s="139"/>
      <c r="C247" s="140"/>
      <c r="D247" s="139"/>
      <c r="E247" s="140"/>
      <c r="F247" s="139">
        <v>1</v>
      </c>
      <c r="G247" s="142">
        <v>0.33333333333333331</v>
      </c>
    </row>
    <row r="248" spans="1:7" x14ac:dyDescent="0.25">
      <c r="A248" s="147" t="s">
        <v>141</v>
      </c>
      <c r="B248" s="139"/>
      <c r="C248" s="140"/>
      <c r="D248" s="139"/>
      <c r="E248" s="140"/>
      <c r="F248" s="139">
        <v>1</v>
      </c>
      <c r="G248" s="142">
        <v>1.3888888888888888E-2</v>
      </c>
    </row>
    <row r="249" spans="1:7" x14ac:dyDescent="0.25">
      <c r="A249" s="147" t="s">
        <v>142</v>
      </c>
      <c r="B249" s="139"/>
      <c r="C249" s="140"/>
      <c r="D249" s="139"/>
      <c r="E249" s="140"/>
      <c r="F249" s="139">
        <v>3</v>
      </c>
      <c r="G249" s="142">
        <v>0.04</v>
      </c>
    </row>
    <row r="250" spans="1:7" x14ac:dyDescent="0.25">
      <c r="A250" s="147" t="s">
        <v>143</v>
      </c>
      <c r="B250" s="139"/>
      <c r="C250" s="140"/>
      <c r="D250" s="139"/>
      <c r="E250" s="140"/>
      <c r="F250" s="139">
        <v>7</v>
      </c>
      <c r="G250" s="142">
        <v>3.4482758620689655E-2</v>
      </c>
    </row>
    <row r="251" spans="1:7" x14ac:dyDescent="0.25">
      <c r="A251" s="147" t="s">
        <v>43</v>
      </c>
      <c r="B251" s="139">
        <v>9</v>
      </c>
      <c r="C251" s="140">
        <v>0.1</v>
      </c>
      <c r="D251" s="139">
        <v>19</v>
      </c>
      <c r="E251" s="140">
        <v>4.7619047619047616E-2</v>
      </c>
      <c r="F251" s="139"/>
      <c r="G251" s="142"/>
    </row>
    <row r="252" spans="1:7" x14ac:dyDescent="0.25">
      <c r="A252" s="147" t="s">
        <v>144</v>
      </c>
      <c r="B252" s="139">
        <v>1</v>
      </c>
      <c r="C252" s="140">
        <v>0.33333333333333331</v>
      </c>
      <c r="D252" s="139">
        <v>1</v>
      </c>
      <c r="E252" s="140">
        <v>0.1111111111111111</v>
      </c>
      <c r="F252" s="139"/>
      <c r="G252" s="142"/>
    </row>
    <row r="253" spans="1:7" x14ac:dyDescent="0.25">
      <c r="A253" s="147" t="s">
        <v>218</v>
      </c>
      <c r="B253" s="139"/>
      <c r="C253" s="140"/>
      <c r="D253" s="139">
        <v>1</v>
      </c>
      <c r="E253" s="140">
        <v>0.14285714285714285</v>
      </c>
      <c r="F253" s="139"/>
      <c r="G253" s="142"/>
    </row>
    <row r="254" spans="1:7" x14ac:dyDescent="0.25">
      <c r="A254" s="147" t="s">
        <v>219</v>
      </c>
      <c r="B254" s="139"/>
      <c r="C254" s="140"/>
      <c r="D254" s="139"/>
      <c r="E254" s="140"/>
      <c r="F254" s="139">
        <v>4</v>
      </c>
      <c r="G254" s="142">
        <v>0.13793103448275862</v>
      </c>
    </row>
    <row r="255" spans="1:7" x14ac:dyDescent="0.25">
      <c r="A255" s="147" t="s">
        <v>146</v>
      </c>
      <c r="B255" s="139"/>
      <c r="C255" s="140"/>
      <c r="D255" s="139"/>
      <c r="E255" s="140"/>
      <c r="F255" s="139">
        <v>1</v>
      </c>
      <c r="G255" s="142">
        <v>3.0303030303030304E-2</v>
      </c>
    </row>
    <row r="256" spans="1:7" x14ac:dyDescent="0.25">
      <c r="A256" s="147" t="s">
        <v>148</v>
      </c>
      <c r="B256" s="139">
        <v>1</v>
      </c>
      <c r="C256" s="140">
        <v>5.5555555555555552E-2</v>
      </c>
      <c r="D256" s="139">
        <v>3</v>
      </c>
      <c r="E256" s="140">
        <v>0.06</v>
      </c>
      <c r="F256" s="139"/>
      <c r="G256" s="142"/>
    </row>
    <row r="257" spans="1:7" x14ac:dyDescent="0.25">
      <c r="A257" s="147" t="s">
        <v>66</v>
      </c>
      <c r="B257" s="139"/>
      <c r="C257" s="140"/>
      <c r="D257" s="139"/>
      <c r="E257" s="140"/>
      <c r="F257" s="139">
        <v>61</v>
      </c>
      <c r="G257" s="142">
        <v>0.10481099656357389</v>
      </c>
    </row>
    <row r="258" spans="1:7" x14ac:dyDescent="0.25">
      <c r="A258" s="147" t="s">
        <v>220</v>
      </c>
      <c r="B258" s="139">
        <v>2</v>
      </c>
      <c r="C258" s="140">
        <v>0.4</v>
      </c>
      <c r="D258" s="139">
        <v>3</v>
      </c>
      <c r="E258" s="140">
        <v>0.1875</v>
      </c>
      <c r="F258" s="139"/>
      <c r="G258" s="142"/>
    </row>
    <row r="259" spans="1:7" x14ac:dyDescent="0.25">
      <c r="A259" s="147" t="s">
        <v>68</v>
      </c>
      <c r="B259" s="139">
        <v>43</v>
      </c>
      <c r="C259" s="140">
        <v>0.30714285714285716</v>
      </c>
      <c r="D259" s="139">
        <v>45</v>
      </c>
      <c r="E259" s="140">
        <v>0.10817307692307693</v>
      </c>
      <c r="F259" s="139"/>
      <c r="G259" s="142"/>
    </row>
    <row r="260" spans="1:7" x14ac:dyDescent="0.25">
      <c r="A260" s="147" t="s">
        <v>58</v>
      </c>
      <c r="B260" s="139">
        <v>54</v>
      </c>
      <c r="C260" s="140">
        <v>0.15561959654178675</v>
      </c>
      <c r="D260" s="139">
        <v>37</v>
      </c>
      <c r="E260" s="140">
        <v>3.7793667007150152E-2</v>
      </c>
      <c r="F260" s="139"/>
      <c r="G260" s="142"/>
    </row>
    <row r="261" spans="1:7" x14ac:dyDescent="0.25">
      <c r="A261" s="147" t="s">
        <v>254</v>
      </c>
      <c r="B261" s="139">
        <v>1</v>
      </c>
      <c r="C261" s="140"/>
      <c r="D261" s="139"/>
      <c r="E261" s="140"/>
      <c r="F261" s="139"/>
      <c r="G261" s="142"/>
    </row>
    <row r="262" spans="1:7" x14ac:dyDescent="0.25">
      <c r="A262" s="147" t="s">
        <v>149</v>
      </c>
      <c r="B262" s="139"/>
      <c r="C262" s="140"/>
      <c r="D262" s="139">
        <v>3</v>
      </c>
      <c r="E262" s="140">
        <v>3.7037037037037035E-2</v>
      </c>
      <c r="F262" s="139"/>
      <c r="G262" s="142"/>
    </row>
    <row r="263" spans="1:7" x14ac:dyDescent="0.25">
      <c r="A263" s="147" t="s">
        <v>255</v>
      </c>
      <c r="B263" s="139"/>
      <c r="C263" s="140"/>
      <c r="D263" s="139"/>
      <c r="E263" s="140"/>
      <c r="F263" s="139">
        <v>1</v>
      </c>
      <c r="G263" s="142">
        <v>5.8823529411764705E-2</v>
      </c>
    </row>
    <row r="264" spans="1:7" x14ac:dyDescent="0.25">
      <c r="A264" s="147" t="s">
        <v>221</v>
      </c>
      <c r="B264" s="139"/>
      <c r="C264" s="140"/>
      <c r="D264" s="139"/>
      <c r="E264" s="140"/>
      <c r="F264" s="139">
        <v>5</v>
      </c>
      <c r="G264" s="142">
        <v>7.575757575757576E-2</v>
      </c>
    </row>
    <row r="265" spans="1:7" x14ac:dyDescent="0.25">
      <c r="A265" s="147" t="s">
        <v>71</v>
      </c>
      <c r="B265" s="139">
        <v>20</v>
      </c>
      <c r="C265" s="140">
        <v>0.17543859649122806</v>
      </c>
      <c r="D265" s="139">
        <v>41</v>
      </c>
      <c r="E265" s="140">
        <v>7.3083778966131913E-2</v>
      </c>
      <c r="F265" s="139"/>
      <c r="G265" s="142"/>
    </row>
    <row r="266" spans="1:7" x14ac:dyDescent="0.25">
      <c r="A266" s="147" t="s">
        <v>256</v>
      </c>
      <c r="B266" s="139"/>
      <c r="C266" s="140"/>
      <c r="D266" s="139">
        <v>1</v>
      </c>
      <c r="E266" s="140">
        <v>1</v>
      </c>
      <c r="F266" s="139"/>
      <c r="G266" s="142"/>
    </row>
    <row r="267" spans="1:7" x14ac:dyDescent="0.25">
      <c r="A267" s="147" t="s">
        <v>150</v>
      </c>
      <c r="B267" s="139">
        <v>1</v>
      </c>
      <c r="C267" s="140">
        <v>9.0909090909090912E-2</v>
      </c>
      <c r="D267" s="139">
        <v>2</v>
      </c>
      <c r="E267" s="140">
        <v>1.7391304347826087E-2</v>
      </c>
      <c r="F267" s="139"/>
      <c r="G267" s="142"/>
    </row>
    <row r="268" spans="1:7" x14ac:dyDescent="0.25">
      <c r="A268" s="147" t="s">
        <v>69</v>
      </c>
      <c r="B268" s="139">
        <v>28</v>
      </c>
      <c r="C268" s="140">
        <v>0.16</v>
      </c>
      <c r="D268" s="139">
        <v>30</v>
      </c>
      <c r="E268" s="140">
        <v>3.015075376884422E-2</v>
      </c>
      <c r="F268" s="139"/>
      <c r="G268" s="142"/>
    </row>
    <row r="269" spans="1:7" x14ac:dyDescent="0.25">
      <c r="A269" s="147" t="s">
        <v>257</v>
      </c>
      <c r="B269" s="139"/>
      <c r="C269" s="140"/>
      <c r="D269" s="139"/>
      <c r="E269" s="140"/>
      <c r="F269" s="139">
        <v>1</v>
      </c>
      <c r="G269" s="142">
        <v>0.25</v>
      </c>
    </row>
    <row r="270" spans="1:7" x14ac:dyDescent="0.25">
      <c r="A270" s="147" t="s">
        <v>67</v>
      </c>
      <c r="B270" s="139"/>
      <c r="C270" s="140"/>
      <c r="D270" s="139"/>
      <c r="E270" s="140"/>
      <c r="F270" s="139">
        <v>14</v>
      </c>
      <c r="G270" s="142">
        <v>8.8050314465408799E-2</v>
      </c>
    </row>
    <row r="271" spans="1:7" x14ac:dyDescent="0.25">
      <c r="A271" s="147" t="s">
        <v>258</v>
      </c>
      <c r="B271" s="139"/>
      <c r="C271" s="140"/>
      <c r="D271" s="139"/>
      <c r="E271" s="140"/>
      <c r="F271" s="139">
        <v>1</v>
      </c>
      <c r="G271" s="142">
        <v>7.6923076923076927E-2</v>
      </c>
    </row>
    <row r="272" spans="1:7" x14ac:dyDescent="0.25">
      <c r="A272" s="147" t="s">
        <v>22</v>
      </c>
      <c r="B272" s="139"/>
      <c r="C272" s="140"/>
      <c r="D272" s="139"/>
      <c r="E272" s="140"/>
      <c r="F272" s="139">
        <v>49</v>
      </c>
      <c r="G272" s="142">
        <v>7.3134328358208961E-2</v>
      </c>
    </row>
    <row r="273" spans="1:7" x14ac:dyDescent="0.25">
      <c r="A273" s="147" t="s">
        <v>59</v>
      </c>
      <c r="B273" s="139"/>
      <c r="C273" s="140"/>
      <c r="D273" s="139"/>
      <c r="E273" s="140"/>
      <c r="F273" s="139">
        <v>13</v>
      </c>
      <c r="G273" s="142">
        <v>4.642857142857143E-2</v>
      </c>
    </row>
    <row r="274" spans="1:7" x14ac:dyDescent="0.25">
      <c r="A274" s="147" t="s">
        <v>151</v>
      </c>
      <c r="B274" s="139">
        <v>3</v>
      </c>
      <c r="C274" s="140">
        <v>0.14285714285714285</v>
      </c>
      <c r="D274" s="139">
        <v>2</v>
      </c>
      <c r="E274" s="140">
        <v>2.0833333333333332E-2</v>
      </c>
      <c r="F274" s="139"/>
      <c r="G274" s="142"/>
    </row>
    <row r="275" spans="1:7" x14ac:dyDescent="0.25">
      <c r="A275" s="147" t="s">
        <v>259</v>
      </c>
      <c r="B275" s="139">
        <v>2</v>
      </c>
      <c r="C275" s="140">
        <v>0.4</v>
      </c>
      <c r="D275" s="139"/>
      <c r="E275" s="140"/>
      <c r="F275" s="139"/>
      <c r="G275" s="142"/>
    </row>
    <row r="276" spans="1:7" x14ac:dyDescent="0.25">
      <c r="A276" s="147" t="s">
        <v>153</v>
      </c>
      <c r="B276" s="139"/>
      <c r="C276" s="140"/>
      <c r="D276" s="139"/>
      <c r="E276" s="140"/>
      <c r="F276" s="139">
        <v>4</v>
      </c>
      <c r="G276" s="142">
        <v>3.1496062992125984E-2</v>
      </c>
    </row>
    <row r="277" spans="1:7" x14ac:dyDescent="0.25">
      <c r="A277" s="147" t="s">
        <v>155</v>
      </c>
      <c r="B277" s="139">
        <v>1</v>
      </c>
      <c r="C277" s="140">
        <v>6.25E-2</v>
      </c>
      <c r="D277" s="139">
        <v>1</v>
      </c>
      <c r="E277" s="140">
        <v>8.771929824561403E-3</v>
      </c>
      <c r="F277" s="139"/>
      <c r="G277" s="142"/>
    </row>
    <row r="278" spans="1:7" x14ac:dyDescent="0.25">
      <c r="A278" s="147" t="s">
        <v>74</v>
      </c>
      <c r="B278" s="139">
        <v>9</v>
      </c>
      <c r="C278" s="140">
        <v>7.6923076923076927E-2</v>
      </c>
      <c r="D278" s="139">
        <v>12</v>
      </c>
      <c r="E278" s="140">
        <v>3.8585209003215437E-2</v>
      </c>
      <c r="F278" s="139"/>
      <c r="G278" s="142"/>
    </row>
    <row r="279" spans="1:7" x14ac:dyDescent="0.25">
      <c r="A279" s="147" t="s">
        <v>260</v>
      </c>
      <c r="B279" s="139"/>
      <c r="C279" s="140"/>
      <c r="D279" s="139"/>
      <c r="E279" s="140"/>
      <c r="F279" s="139">
        <v>1</v>
      </c>
      <c r="G279" s="142"/>
    </row>
    <row r="280" spans="1:7" x14ac:dyDescent="0.25">
      <c r="A280" s="147" t="s">
        <v>36</v>
      </c>
      <c r="B280" s="139"/>
      <c r="C280" s="140"/>
      <c r="D280" s="139"/>
      <c r="E280" s="140"/>
      <c r="F280" s="139">
        <v>34</v>
      </c>
      <c r="G280" s="142">
        <v>4.2131350681536554E-2</v>
      </c>
    </row>
    <row r="281" spans="1:7" x14ac:dyDescent="0.25">
      <c r="A281" s="147" t="s">
        <v>261</v>
      </c>
      <c r="B281" s="139"/>
      <c r="C281" s="140"/>
      <c r="D281" s="139"/>
      <c r="E281" s="140"/>
      <c r="F281" s="139">
        <v>1</v>
      </c>
      <c r="G281" s="142">
        <v>4.5454545454545456E-2</v>
      </c>
    </row>
    <row r="282" spans="1:7" x14ac:dyDescent="0.25">
      <c r="A282" s="147" t="s">
        <v>262</v>
      </c>
      <c r="B282" s="139"/>
      <c r="C282" s="140"/>
      <c r="D282" s="139"/>
      <c r="E282" s="140"/>
      <c r="F282" s="139">
        <v>1</v>
      </c>
      <c r="G282" s="142"/>
    </row>
    <row r="283" spans="1:7" x14ac:dyDescent="0.25">
      <c r="A283" s="147" t="s">
        <v>156</v>
      </c>
      <c r="B283" s="139"/>
      <c r="C283" s="140"/>
      <c r="D283" s="139"/>
      <c r="E283" s="140"/>
      <c r="F283" s="139">
        <v>14</v>
      </c>
      <c r="G283" s="142">
        <v>4.2682926829268296E-2</v>
      </c>
    </row>
    <row r="284" spans="1:7" x14ac:dyDescent="0.25">
      <c r="A284" s="147" t="s">
        <v>72</v>
      </c>
      <c r="B284" s="139"/>
      <c r="C284" s="140"/>
      <c r="D284" s="139"/>
      <c r="E284" s="140"/>
      <c r="F284" s="139">
        <v>4</v>
      </c>
      <c r="G284" s="142">
        <v>6.5573770491803282E-2</v>
      </c>
    </row>
    <row r="285" spans="1:7" x14ac:dyDescent="0.25">
      <c r="A285" s="147" t="s">
        <v>46</v>
      </c>
      <c r="B285" s="139">
        <v>6</v>
      </c>
      <c r="C285" s="140">
        <v>9.6774193548387094E-2</v>
      </c>
      <c r="D285" s="139">
        <v>5</v>
      </c>
      <c r="E285" s="140">
        <v>1.9920318725099601E-2</v>
      </c>
      <c r="F285" s="139"/>
      <c r="G285" s="142"/>
    </row>
    <row r="286" spans="1:7" x14ac:dyDescent="0.25">
      <c r="A286" s="147" t="s">
        <v>158</v>
      </c>
      <c r="B286" s="139"/>
      <c r="C286" s="140"/>
      <c r="D286" s="139"/>
      <c r="E286" s="140"/>
      <c r="F286" s="139">
        <v>6</v>
      </c>
      <c r="G286" s="142">
        <v>0.5</v>
      </c>
    </row>
    <row r="287" spans="1:7" x14ac:dyDescent="0.25">
      <c r="A287" s="147" t="s">
        <v>30</v>
      </c>
      <c r="B287" s="139">
        <v>133</v>
      </c>
      <c r="C287" s="140">
        <v>0.27422680412371137</v>
      </c>
      <c r="D287" s="139">
        <v>181</v>
      </c>
      <c r="E287" s="140">
        <v>0.14009287925696595</v>
      </c>
      <c r="F287" s="139"/>
      <c r="G287" s="142"/>
    </row>
    <row r="288" spans="1:7" x14ac:dyDescent="0.25">
      <c r="A288" s="147" t="s">
        <v>33</v>
      </c>
      <c r="B288" s="139"/>
      <c r="C288" s="140"/>
      <c r="D288" s="139"/>
      <c r="E288" s="140"/>
      <c r="F288" s="139">
        <v>129</v>
      </c>
      <c r="G288" s="142">
        <v>8.7103308575286975E-2</v>
      </c>
    </row>
    <row r="289" spans="1:7" x14ac:dyDescent="0.25">
      <c r="A289" s="147" t="s">
        <v>45</v>
      </c>
      <c r="B289" s="139"/>
      <c r="C289" s="140"/>
      <c r="D289" s="139"/>
      <c r="E289" s="140"/>
      <c r="F289" s="139">
        <v>49</v>
      </c>
      <c r="G289" s="142">
        <v>4.5244690674053553E-2</v>
      </c>
    </row>
    <row r="290" spans="1:7" x14ac:dyDescent="0.25">
      <c r="A290" s="147" t="s">
        <v>222</v>
      </c>
      <c r="B290" s="139"/>
      <c r="C290" s="140"/>
      <c r="D290" s="139"/>
      <c r="E290" s="140"/>
      <c r="F290" s="139">
        <v>4</v>
      </c>
      <c r="G290" s="142">
        <v>0.4</v>
      </c>
    </row>
    <row r="291" spans="1:7" x14ac:dyDescent="0.25">
      <c r="A291" s="147" t="s">
        <v>223</v>
      </c>
      <c r="B291" s="139"/>
      <c r="C291" s="140"/>
      <c r="D291" s="139">
        <v>2</v>
      </c>
      <c r="E291" s="140">
        <v>9.5238095238095233E-2</v>
      </c>
      <c r="F291" s="139"/>
      <c r="G291" s="142"/>
    </row>
    <row r="292" spans="1:7" x14ac:dyDescent="0.25">
      <c r="A292" s="147" t="s">
        <v>159</v>
      </c>
      <c r="B292" s="139">
        <v>3</v>
      </c>
      <c r="C292" s="140">
        <v>0.3</v>
      </c>
      <c r="D292" s="139">
        <v>4</v>
      </c>
      <c r="E292" s="140">
        <v>0.16666666666666666</v>
      </c>
      <c r="F292" s="139"/>
      <c r="G292" s="142"/>
    </row>
    <row r="293" spans="1:7" x14ac:dyDescent="0.25">
      <c r="A293" s="147" t="s">
        <v>160</v>
      </c>
      <c r="B293" s="139"/>
      <c r="C293" s="140"/>
      <c r="D293" s="139"/>
      <c r="E293" s="140"/>
      <c r="F293" s="139">
        <v>4</v>
      </c>
      <c r="G293" s="142">
        <v>0.10810810810810811</v>
      </c>
    </row>
    <row r="294" spans="1:7" x14ac:dyDescent="0.25">
      <c r="A294" s="147" t="s">
        <v>263</v>
      </c>
      <c r="B294" s="139"/>
      <c r="C294" s="140"/>
      <c r="D294" s="139"/>
      <c r="E294" s="140"/>
      <c r="F294" s="139">
        <v>1</v>
      </c>
      <c r="G294" s="142"/>
    </row>
    <row r="295" spans="1:7" x14ac:dyDescent="0.25">
      <c r="A295" s="147" t="s">
        <v>264</v>
      </c>
      <c r="B295" s="139"/>
      <c r="C295" s="140"/>
      <c r="D295" s="139">
        <v>1</v>
      </c>
      <c r="E295" s="140"/>
      <c r="F295" s="139"/>
      <c r="G295" s="142"/>
    </row>
    <row r="296" spans="1:7" x14ac:dyDescent="0.25">
      <c r="A296" s="147" t="s">
        <v>265</v>
      </c>
      <c r="B296" s="139"/>
      <c r="C296" s="140"/>
      <c r="D296" s="139"/>
      <c r="E296" s="140"/>
      <c r="F296" s="139">
        <v>1</v>
      </c>
      <c r="G296" s="142">
        <v>0.25</v>
      </c>
    </row>
    <row r="297" spans="1:7" x14ac:dyDescent="0.25">
      <c r="A297" s="147" t="s">
        <v>224</v>
      </c>
      <c r="B297" s="139">
        <v>1</v>
      </c>
      <c r="C297" s="140">
        <v>0.125</v>
      </c>
      <c r="D297" s="139">
        <v>1</v>
      </c>
      <c r="E297" s="140">
        <v>1.8518518518518517E-2</v>
      </c>
      <c r="F297" s="139"/>
      <c r="G297" s="142"/>
    </row>
    <row r="298" spans="1:7" x14ac:dyDescent="0.25">
      <c r="A298" s="147" t="s">
        <v>38</v>
      </c>
      <c r="B298" s="139">
        <v>26</v>
      </c>
      <c r="C298" s="140">
        <v>0.29213483146067415</v>
      </c>
      <c r="D298" s="139">
        <v>40</v>
      </c>
      <c r="E298" s="140">
        <v>0.12820512820512819</v>
      </c>
      <c r="F298" s="139"/>
      <c r="G298" s="142"/>
    </row>
    <row r="299" spans="1:7" x14ac:dyDescent="0.25">
      <c r="A299" s="147" t="s">
        <v>225</v>
      </c>
      <c r="B299" s="139">
        <v>1</v>
      </c>
      <c r="C299" s="140">
        <v>0.16666666666666666</v>
      </c>
      <c r="D299" s="139">
        <v>5</v>
      </c>
      <c r="E299" s="140">
        <v>6.6666666666666666E-2</v>
      </c>
      <c r="F299" s="139"/>
      <c r="G299" s="142"/>
    </row>
    <row r="300" spans="1:7" x14ac:dyDescent="0.25">
      <c r="A300" s="147" t="s">
        <v>226</v>
      </c>
      <c r="B300" s="139"/>
      <c r="C300" s="140"/>
      <c r="D300" s="139">
        <v>1</v>
      </c>
      <c r="E300" s="140">
        <v>0.02</v>
      </c>
      <c r="F300" s="139"/>
      <c r="G300" s="142"/>
    </row>
    <row r="301" spans="1:7" x14ac:dyDescent="0.25">
      <c r="A301" s="147" t="s">
        <v>163</v>
      </c>
      <c r="B301" s="139"/>
      <c r="C301" s="140"/>
      <c r="D301" s="139"/>
      <c r="E301" s="140"/>
      <c r="F301" s="139">
        <v>2</v>
      </c>
      <c r="G301" s="142">
        <v>6.9686411149825784E-3</v>
      </c>
    </row>
    <row r="302" spans="1:7" x14ac:dyDescent="0.25">
      <c r="A302" s="147" t="s">
        <v>55</v>
      </c>
      <c r="B302" s="139">
        <v>22</v>
      </c>
      <c r="C302" s="140">
        <v>0.13750000000000001</v>
      </c>
      <c r="D302" s="139">
        <v>24</v>
      </c>
      <c r="E302" s="140">
        <v>4.1522491349480967E-2</v>
      </c>
      <c r="F302" s="139"/>
      <c r="G302" s="142"/>
    </row>
    <row r="303" spans="1:7" x14ac:dyDescent="0.25">
      <c r="A303" s="147" t="s">
        <v>266</v>
      </c>
      <c r="B303" s="139">
        <v>1</v>
      </c>
      <c r="C303" s="140"/>
      <c r="D303" s="139"/>
      <c r="E303" s="140"/>
      <c r="F303" s="139"/>
      <c r="G303" s="142"/>
    </row>
    <row r="304" spans="1:7" x14ac:dyDescent="0.25">
      <c r="A304" s="147" t="s">
        <v>34</v>
      </c>
      <c r="B304" s="139"/>
      <c r="C304" s="140"/>
      <c r="D304" s="139"/>
      <c r="E304" s="140"/>
      <c r="F304" s="139">
        <v>25</v>
      </c>
      <c r="G304" s="142">
        <v>9.1240875912408759E-2</v>
      </c>
    </row>
    <row r="305" spans="1:7" x14ac:dyDescent="0.25">
      <c r="A305" s="147" t="s">
        <v>164</v>
      </c>
      <c r="B305" s="139"/>
      <c r="C305" s="140"/>
      <c r="D305" s="139"/>
      <c r="E305" s="140"/>
      <c r="F305" s="139">
        <v>2</v>
      </c>
      <c r="G305" s="142">
        <v>0.5</v>
      </c>
    </row>
    <row r="306" spans="1:7" x14ac:dyDescent="0.25">
      <c r="A306" s="147" t="s">
        <v>230</v>
      </c>
      <c r="B306" s="139"/>
      <c r="C306" s="140"/>
      <c r="D306" s="139"/>
      <c r="E306" s="140"/>
      <c r="F306" s="139">
        <v>2</v>
      </c>
      <c r="G306" s="142">
        <v>0.10526315789473684</v>
      </c>
    </row>
    <row r="307" spans="1:7" x14ac:dyDescent="0.25">
      <c r="A307" s="147" t="s">
        <v>267</v>
      </c>
      <c r="B307" s="139">
        <v>1</v>
      </c>
      <c r="C307" s="140"/>
      <c r="D307" s="139"/>
      <c r="E307" s="140"/>
      <c r="F307" s="139"/>
      <c r="G307" s="142"/>
    </row>
    <row r="308" spans="1:7" x14ac:dyDescent="0.25">
      <c r="A308" s="147" t="s">
        <v>166</v>
      </c>
      <c r="B308" s="139">
        <v>1</v>
      </c>
      <c r="C308" s="140">
        <v>0.14285714285714285</v>
      </c>
      <c r="D308" s="139">
        <v>8</v>
      </c>
      <c r="E308" s="140">
        <v>0.29629629629629628</v>
      </c>
      <c r="F308" s="139"/>
      <c r="G308" s="142"/>
    </row>
    <row r="309" spans="1:7" x14ac:dyDescent="0.25">
      <c r="A309" s="147" t="s">
        <v>167</v>
      </c>
      <c r="B309" s="139">
        <v>3</v>
      </c>
      <c r="C309" s="140">
        <v>7.6923076923076927E-2</v>
      </c>
      <c r="D309" s="139">
        <v>5</v>
      </c>
      <c r="E309" s="140">
        <v>2.6737967914438502E-2</v>
      </c>
      <c r="F309" s="139"/>
      <c r="G309" s="142"/>
    </row>
    <row r="310" spans="1:7" x14ac:dyDescent="0.25">
      <c r="A310" s="147" t="s">
        <v>168</v>
      </c>
      <c r="B310" s="139"/>
      <c r="C310" s="140"/>
      <c r="D310" s="139"/>
      <c r="E310" s="140"/>
      <c r="F310" s="139">
        <v>5</v>
      </c>
      <c r="G310" s="142">
        <v>8.9285714285714288E-2</v>
      </c>
    </row>
    <row r="311" spans="1:7" x14ac:dyDescent="0.25">
      <c r="A311" s="147" t="s">
        <v>268</v>
      </c>
      <c r="B311" s="139">
        <v>1</v>
      </c>
      <c r="C311" s="140"/>
      <c r="D311" s="139"/>
      <c r="E311" s="140"/>
      <c r="F311" s="139"/>
      <c r="G311" s="142"/>
    </row>
    <row r="312" spans="1:7" x14ac:dyDescent="0.25">
      <c r="A312" s="147" t="s">
        <v>269</v>
      </c>
      <c r="B312" s="139">
        <v>1</v>
      </c>
      <c r="C312" s="140"/>
      <c r="D312" s="139">
        <v>1</v>
      </c>
      <c r="E312" s="140"/>
      <c r="F312" s="139"/>
      <c r="G312" s="142"/>
    </row>
    <row r="313" spans="1:7" x14ac:dyDescent="0.25">
      <c r="A313" s="147" t="s">
        <v>18</v>
      </c>
      <c r="B313" s="139">
        <v>10</v>
      </c>
      <c r="C313" s="140">
        <v>0.23809523809523808</v>
      </c>
      <c r="D313" s="139">
        <v>15</v>
      </c>
      <c r="E313" s="140">
        <v>0.11811023622047244</v>
      </c>
      <c r="F313" s="139"/>
      <c r="G313" s="142"/>
    </row>
    <row r="314" spans="1:7" x14ac:dyDescent="0.25">
      <c r="A314" s="147" t="s">
        <v>170</v>
      </c>
      <c r="B314" s="139">
        <v>1</v>
      </c>
      <c r="C314" s="140">
        <v>3.7037037037037035E-2</v>
      </c>
      <c r="D314" s="139">
        <v>5</v>
      </c>
      <c r="E314" s="140">
        <v>2.4390243902439025E-2</v>
      </c>
      <c r="F314" s="139"/>
      <c r="G314" s="142"/>
    </row>
    <row r="315" spans="1:7" x14ac:dyDescent="0.25">
      <c r="A315" s="147" t="s">
        <v>21</v>
      </c>
      <c r="B315" s="139"/>
      <c r="C315" s="140"/>
      <c r="D315" s="139"/>
      <c r="E315" s="140"/>
      <c r="F315" s="139">
        <v>9</v>
      </c>
      <c r="G315" s="142">
        <v>0.12857142857142856</v>
      </c>
    </row>
    <row r="316" spans="1:7" x14ac:dyDescent="0.25">
      <c r="A316" s="147" t="s">
        <v>171</v>
      </c>
      <c r="B316" s="139"/>
      <c r="C316" s="140"/>
      <c r="D316" s="139"/>
      <c r="E316" s="140"/>
      <c r="F316" s="139">
        <v>5</v>
      </c>
      <c r="G316" s="142">
        <v>5.3763440860215055E-2</v>
      </c>
    </row>
    <row r="317" spans="1:7" x14ac:dyDescent="0.25">
      <c r="A317" s="147" t="s">
        <v>172</v>
      </c>
      <c r="B317" s="139">
        <v>3</v>
      </c>
      <c r="C317" s="140">
        <v>5.3571428571428568E-2</v>
      </c>
      <c r="D317" s="139">
        <v>5</v>
      </c>
      <c r="E317" s="140">
        <v>2.8571428571428571E-2</v>
      </c>
      <c r="F317" s="139"/>
      <c r="G317" s="142"/>
    </row>
    <row r="318" spans="1:7" x14ac:dyDescent="0.25">
      <c r="A318" s="147" t="s">
        <v>173</v>
      </c>
      <c r="B318" s="139"/>
      <c r="C318" s="140"/>
      <c r="D318" s="139">
        <v>2</v>
      </c>
      <c r="E318" s="140">
        <v>4.7619047619047616E-2</v>
      </c>
      <c r="F318" s="139"/>
      <c r="G318" s="142"/>
    </row>
    <row r="319" spans="1:7" x14ac:dyDescent="0.25">
      <c r="A319" s="147" t="s">
        <v>175</v>
      </c>
      <c r="B319" s="139"/>
      <c r="C319" s="140"/>
      <c r="D319" s="139"/>
      <c r="E319" s="140"/>
      <c r="F319" s="139">
        <v>2</v>
      </c>
      <c r="G319" s="142">
        <v>3.5087719298245612E-2</v>
      </c>
    </row>
    <row r="320" spans="1:7" x14ac:dyDescent="0.25">
      <c r="A320" s="147" t="s">
        <v>27</v>
      </c>
      <c r="B320" s="139">
        <v>13</v>
      </c>
      <c r="C320" s="140">
        <v>0.25490196078431371</v>
      </c>
      <c r="D320" s="139">
        <v>6</v>
      </c>
      <c r="E320" s="140">
        <v>4.195804195804196E-2</v>
      </c>
      <c r="F320" s="139"/>
      <c r="G320" s="142"/>
    </row>
    <row r="321" spans="1:7" x14ac:dyDescent="0.25">
      <c r="A321" s="147" t="s">
        <v>62</v>
      </c>
      <c r="B321" s="139">
        <v>21</v>
      </c>
      <c r="C321" s="140">
        <v>0.44680851063829785</v>
      </c>
      <c r="D321" s="139">
        <v>18</v>
      </c>
      <c r="E321" s="140">
        <v>0.24657534246575341</v>
      </c>
      <c r="F321" s="139"/>
      <c r="G321" s="142"/>
    </row>
    <row r="322" spans="1:7" x14ac:dyDescent="0.25">
      <c r="A322" s="147" t="s">
        <v>231</v>
      </c>
      <c r="B322" s="139"/>
      <c r="C322" s="140"/>
      <c r="D322" s="139">
        <v>1</v>
      </c>
      <c r="E322" s="140">
        <v>0.33333333333333331</v>
      </c>
      <c r="F322" s="139"/>
      <c r="G322" s="142"/>
    </row>
    <row r="323" spans="1:7" x14ac:dyDescent="0.25">
      <c r="A323" s="147" t="s">
        <v>17</v>
      </c>
      <c r="B323" s="139"/>
      <c r="C323" s="140"/>
      <c r="D323" s="139"/>
      <c r="E323" s="140"/>
      <c r="F323" s="139">
        <v>16</v>
      </c>
      <c r="G323" s="142">
        <v>6.3745019920318724E-2</v>
      </c>
    </row>
    <row r="324" spans="1:7" x14ac:dyDescent="0.25">
      <c r="A324" s="147" t="s">
        <v>31</v>
      </c>
      <c r="B324" s="139">
        <v>20</v>
      </c>
      <c r="C324" s="140">
        <v>0.25974025974025972</v>
      </c>
      <c r="D324" s="139">
        <v>32</v>
      </c>
      <c r="E324" s="140">
        <v>0.14285714285714285</v>
      </c>
      <c r="F324" s="139"/>
      <c r="G324" s="142"/>
    </row>
    <row r="325" spans="1:7" x14ac:dyDescent="0.25">
      <c r="A325" s="147" t="s">
        <v>177</v>
      </c>
      <c r="B325" s="139"/>
      <c r="C325" s="140"/>
      <c r="D325" s="139"/>
      <c r="E325" s="140"/>
      <c r="F325" s="139">
        <v>10</v>
      </c>
      <c r="G325" s="142">
        <v>6.4516129032258063E-2</v>
      </c>
    </row>
    <row r="326" spans="1:7" x14ac:dyDescent="0.25">
      <c r="A326" s="147" t="s">
        <v>178</v>
      </c>
      <c r="B326" s="139">
        <v>1</v>
      </c>
      <c r="C326" s="140">
        <v>9.0909090909090912E-2</v>
      </c>
      <c r="D326" s="139"/>
      <c r="E326" s="140"/>
      <c r="F326" s="139"/>
      <c r="G326" s="142"/>
    </row>
    <row r="327" spans="1:7" x14ac:dyDescent="0.25">
      <c r="A327" s="147" t="s">
        <v>179</v>
      </c>
      <c r="B327" s="139"/>
      <c r="C327" s="140"/>
      <c r="D327" s="139">
        <v>1</v>
      </c>
      <c r="E327" s="140">
        <v>2.1276595744680851E-2</v>
      </c>
      <c r="F327" s="139"/>
      <c r="G327" s="142"/>
    </row>
    <row r="328" spans="1:7" x14ac:dyDescent="0.25">
      <c r="A328" s="147" t="s">
        <v>32</v>
      </c>
      <c r="B328" s="139"/>
      <c r="C328" s="140"/>
      <c r="D328" s="139"/>
      <c r="E328" s="140"/>
      <c r="F328" s="139">
        <v>30</v>
      </c>
      <c r="G328" s="142">
        <v>0.11406844106463879</v>
      </c>
    </row>
    <row r="329" spans="1:7" x14ac:dyDescent="0.25">
      <c r="A329" s="147" t="s">
        <v>64</v>
      </c>
      <c r="B329" s="139">
        <v>33</v>
      </c>
      <c r="C329" s="140">
        <v>0.31428571428571428</v>
      </c>
      <c r="D329" s="139">
        <v>32</v>
      </c>
      <c r="E329" s="140">
        <v>0.11764705882352941</v>
      </c>
      <c r="F329" s="139"/>
      <c r="G329" s="142"/>
    </row>
    <row r="330" spans="1:7" x14ac:dyDescent="0.25">
      <c r="A330" s="147" t="s">
        <v>180</v>
      </c>
      <c r="B330" s="139"/>
      <c r="C330" s="140"/>
      <c r="D330" s="139"/>
      <c r="E330" s="140"/>
      <c r="F330" s="139">
        <v>6</v>
      </c>
      <c r="G330" s="142">
        <v>3.7499999999999999E-2</v>
      </c>
    </row>
    <row r="331" spans="1:7" x14ac:dyDescent="0.25">
      <c r="A331" s="147" t="s">
        <v>19</v>
      </c>
      <c r="B331" s="139">
        <v>14</v>
      </c>
      <c r="C331" s="140">
        <v>0.20895522388059701</v>
      </c>
      <c r="D331" s="139">
        <v>24</v>
      </c>
      <c r="E331" s="140">
        <v>0.10526315789473684</v>
      </c>
      <c r="F331" s="139"/>
      <c r="G331" s="142"/>
    </row>
    <row r="332" spans="1:7" x14ac:dyDescent="0.25">
      <c r="A332" s="147" t="s">
        <v>181</v>
      </c>
      <c r="B332" s="139"/>
      <c r="C332" s="140"/>
      <c r="D332" s="139"/>
      <c r="E332" s="140"/>
      <c r="F332" s="139">
        <v>1</v>
      </c>
      <c r="G332" s="142">
        <v>1.4925373134328358E-2</v>
      </c>
    </row>
    <row r="333" spans="1:7" x14ac:dyDescent="0.25">
      <c r="A333" s="147" t="s">
        <v>185</v>
      </c>
      <c r="B333" s="139"/>
      <c r="C333" s="140"/>
      <c r="D333" s="139">
        <v>1</v>
      </c>
      <c r="E333" s="140">
        <v>1.8867924528301886E-2</v>
      </c>
      <c r="F333" s="139"/>
      <c r="G333" s="142"/>
    </row>
    <row r="334" spans="1:7" x14ac:dyDescent="0.25">
      <c r="A334" s="147" t="s">
        <v>186</v>
      </c>
      <c r="B334" s="139">
        <v>1</v>
      </c>
      <c r="C334" s="140">
        <v>3.7037037037037035E-2</v>
      </c>
      <c r="D334" s="139">
        <v>11</v>
      </c>
      <c r="E334" s="140">
        <v>9.7345132743362831E-2</v>
      </c>
      <c r="F334" s="139"/>
      <c r="G334" s="142"/>
    </row>
    <row r="335" spans="1:7" x14ac:dyDescent="0.25">
      <c r="A335" s="147" t="s">
        <v>270</v>
      </c>
      <c r="B335" s="139">
        <v>2</v>
      </c>
      <c r="C335" s="140">
        <v>1</v>
      </c>
      <c r="D335" s="139"/>
      <c r="E335" s="140"/>
      <c r="F335" s="139"/>
      <c r="G335" s="142"/>
    </row>
    <row r="336" spans="1:7" x14ac:dyDescent="0.25">
      <c r="A336" s="147" t="s">
        <v>61</v>
      </c>
      <c r="B336" s="139">
        <v>8</v>
      </c>
      <c r="C336" s="140">
        <v>0.21052631578947367</v>
      </c>
      <c r="D336" s="139">
        <v>6</v>
      </c>
      <c r="E336" s="140">
        <v>5.5555555555555552E-2</v>
      </c>
      <c r="F336" s="139"/>
      <c r="G336" s="142"/>
    </row>
    <row r="337" spans="1:7" x14ac:dyDescent="0.25">
      <c r="A337" s="147" t="s">
        <v>14</v>
      </c>
      <c r="B337" s="139">
        <v>3</v>
      </c>
      <c r="C337" s="140">
        <v>5.4545454545454543E-2</v>
      </c>
      <c r="D337" s="139">
        <v>3</v>
      </c>
      <c r="E337" s="140">
        <v>1.4634146341463415E-2</v>
      </c>
      <c r="F337" s="139"/>
      <c r="G337" s="142"/>
    </row>
    <row r="338" spans="1:7" x14ac:dyDescent="0.25">
      <c r="A338" s="147" t="s">
        <v>52</v>
      </c>
      <c r="B338" s="139">
        <v>13</v>
      </c>
      <c r="C338" s="140">
        <v>0.13402061855670103</v>
      </c>
      <c r="D338" s="139">
        <v>16</v>
      </c>
      <c r="E338" s="140">
        <v>5.0632911392405063E-2</v>
      </c>
      <c r="F338" s="139"/>
      <c r="G338" s="142"/>
    </row>
    <row r="339" spans="1:7" x14ac:dyDescent="0.25">
      <c r="A339" s="147" t="s">
        <v>187</v>
      </c>
      <c r="B339" s="139">
        <v>3</v>
      </c>
      <c r="C339" s="140">
        <v>0.375</v>
      </c>
      <c r="D339" s="139">
        <v>3</v>
      </c>
      <c r="E339" s="140">
        <v>0.10344827586206896</v>
      </c>
      <c r="F339" s="139"/>
      <c r="G339" s="142"/>
    </row>
    <row r="340" spans="1:7" x14ac:dyDescent="0.25">
      <c r="A340" s="147" t="s">
        <v>188</v>
      </c>
      <c r="B340" s="139"/>
      <c r="C340" s="140"/>
      <c r="D340" s="139"/>
      <c r="E340" s="140"/>
      <c r="F340" s="139">
        <v>1</v>
      </c>
      <c r="G340" s="142">
        <v>1.7241379310344827E-2</v>
      </c>
    </row>
    <row r="341" spans="1:7" x14ac:dyDescent="0.25">
      <c r="A341" s="147" t="s">
        <v>26</v>
      </c>
      <c r="B341" s="139">
        <v>33</v>
      </c>
      <c r="C341" s="140">
        <v>8.9673913043478257E-2</v>
      </c>
      <c r="D341" s="139">
        <v>43</v>
      </c>
      <c r="E341" s="140">
        <v>2.9472241261137764E-2</v>
      </c>
      <c r="F341" s="139"/>
      <c r="G341" s="142"/>
    </row>
    <row r="342" spans="1:7" x14ac:dyDescent="0.25">
      <c r="A342" s="147" t="s">
        <v>23</v>
      </c>
      <c r="B342" s="139"/>
      <c r="C342" s="140"/>
      <c r="D342" s="139"/>
      <c r="E342" s="140"/>
      <c r="F342" s="139">
        <v>12</v>
      </c>
      <c r="G342" s="142">
        <v>7.1856287425149698E-2</v>
      </c>
    </row>
    <row r="343" spans="1:7" x14ac:dyDescent="0.25">
      <c r="A343" s="147" t="s">
        <v>189</v>
      </c>
      <c r="B343" s="139"/>
      <c r="C343" s="140"/>
      <c r="D343" s="139"/>
      <c r="E343" s="140"/>
      <c r="F343" s="139">
        <v>3</v>
      </c>
      <c r="G343" s="142">
        <v>0.13043478260869565</v>
      </c>
    </row>
    <row r="344" spans="1:7" x14ac:dyDescent="0.25">
      <c r="A344" s="147" t="s">
        <v>190</v>
      </c>
      <c r="B344" s="139">
        <v>1</v>
      </c>
      <c r="C344" s="140">
        <v>8.3333333333333329E-2</v>
      </c>
      <c r="D344" s="139">
        <v>1</v>
      </c>
      <c r="E344" s="140">
        <v>9.6153846153846159E-3</v>
      </c>
      <c r="F344" s="139"/>
      <c r="G344" s="142"/>
    </row>
    <row r="345" spans="1:7" x14ac:dyDescent="0.25">
      <c r="A345" s="147" t="s">
        <v>191</v>
      </c>
      <c r="B345" s="139"/>
      <c r="C345" s="140"/>
      <c r="D345" s="139"/>
      <c r="E345" s="140"/>
      <c r="F345" s="139">
        <v>2</v>
      </c>
      <c r="G345" s="142">
        <v>4.5454545454545456E-2</v>
      </c>
    </row>
    <row r="346" spans="1:7" x14ac:dyDescent="0.25">
      <c r="A346" s="147" t="s">
        <v>193</v>
      </c>
      <c r="B346" s="139"/>
      <c r="C346" s="140"/>
      <c r="D346" s="139"/>
      <c r="E346" s="140"/>
      <c r="F346" s="139">
        <v>2</v>
      </c>
      <c r="G346" s="142">
        <v>2.7397260273972601E-2</v>
      </c>
    </row>
    <row r="347" spans="1:7" x14ac:dyDescent="0.25">
      <c r="A347" s="147" t="s">
        <v>194</v>
      </c>
      <c r="B347" s="139">
        <v>1</v>
      </c>
      <c r="C347" s="140">
        <v>5.2631578947368418E-2</v>
      </c>
      <c r="D347" s="139">
        <v>1</v>
      </c>
      <c r="E347" s="140">
        <v>0.05</v>
      </c>
      <c r="F347" s="139"/>
      <c r="G347" s="142"/>
    </row>
    <row r="348" spans="1:7" x14ac:dyDescent="0.25">
      <c r="A348" s="147" t="s">
        <v>271</v>
      </c>
      <c r="B348" s="139"/>
      <c r="C348" s="140"/>
      <c r="D348" s="139"/>
      <c r="E348" s="140"/>
      <c r="F348" s="139">
        <v>2</v>
      </c>
      <c r="G348" s="142"/>
    </row>
    <row r="349" spans="1:7" x14ac:dyDescent="0.25">
      <c r="A349" s="147" t="s">
        <v>272</v>
      </c>
      <c r="B349" s="139"/>
      <c r="C349" s="140"/>
      <c r="D349" s="139">
        <v>1</v>
      </c>
      <c r="E349" s="140"/>
      <c r="F349" s="139"/>
      <c r="G349" s="142"/>
    </row>
    <row r="350" spans="1:7" x14ac:dyDescent="0.25">
      <c r="A350" s="147" t="s">
        <v>195</v>
      </c>
      <c r="B350" s="139">
        <v>3</v>
      </c>
      <c r="C350" s="140">
        <v>5.7692307692307696E-2</v>
      </c>
      <c r="D350" s="139">
        <v>3</v>
      </c>
      <c r="E350" s="140">
        <v>1.2875536480686695E-2</v>
      </c>
      <c r="F350" s="139"/>
      <c r="G350" s="142"/>
    </row>
    <row r="351" spans="1:7" x14ac:dyDescent="0.25">
      <c r="A351" s="147" t="s">
        <v>196</v>
      </c>
      <c r="B351" s="139"/>
      <c r="C351" s="140"/>
      <c r="D351" s="139"/>
      <c r="E351" s="140"/>
      <c r="F351" s="139">
        <v>2</v>
      </c>
      <c r="G351" s="142">
        <v>9.5238095238095233E-2</v>
      </c>
    </row>
    <row r="352" spans="1:7" x14ac:dyDescent="0.25">
      <c r="A352" s="147" t="s">
        <v>63</v>
      </c>
      <c r="B352" s="139"/>
      <c r="C352" s="140"/>
      <c r="D352" s="139"/>
      <c r="E352" s="140"/>
      <c r="F352" s="139">
        <v>85</v>
      </c>
      <c r="G352" s="142">
        <v>4.8240635641316684E-2</v>
      </c>
    </row>
    <row r="353" spans="1:7" x14ac:dyDescent="0.25">
      <c r="A353" s="147" t="s">
        <v>273</v>
      </c>
      <c r="B353" s="139"/>
      <c r="C353" s="140"/>
      <c r="D353" s="139">
        <v>1</v>
      </c>
      <c r="E353" s="140"/>
      <c r="F353" s="139">
        <v>1</v>
      </c>
      <c r="G353" s="142"/>
    </row>
    <row r="354" spans="1:7" x14ac:dyDescent="0.25">
      <c r="A354" s="147" t="s">
        <v>233</v>
      </c>
      <c r="B354" s="139"/>
      <c r="C354" s="140"/>
      <c r="D354" s="139"/>
      <c r="E354" s="140"/>
      <c r="F354" s="139">
        <v>1</v>
      </c>
      <c r="G354" s="142">
        <v>2.1739130434782608E-2</v>
      </c>
    </row>
    <row r="355" spans="1:7" x14ac:dyDescent="0.25">
      <c r="A355" s="147" t="s">
        <v>197</v>
      </c>
      <c r="B355" s="139">
        <v>2</v>
      </c>
      <c r="C355" s="140">
        <v>0.05</v>
      </c>
      <c r="D355" s="139">
        <v>5</v>
      </c>
      <c r="E355" s="140">
        <v>4.5454545454545456E-2</v>
      </c>
      <c r="F355" s="139"/>
      <c r="G355" s="142"/>
    </row>
    <row r="356" spans="1:7" x14ac:dyDescent="0.25">
      <c r="A356" s="147" t="s">
        <v>44</v>
      </c>
      <c r="B356" s="139">
        <v>10</v>
      </c>
      <c r="C356" s="140">
        <v>0.11235955056179775</v>
      </c>
      <c r="D356" s="139">
        <v>8</v>
      </c>
      <c r="E356" s="140">
        <v>3.7383177570093455E-2</v>
      </c>
      <c r="F356" s="139"/>
      <c r="G356" s="142"/>
    </row>
    <row r="357" spans="1:7" x14ac:dyDescent="0.25">
      <c r="A357" s="147" t="s">
        <v>198</v>
      </c>
      <c r="B357" s="139"/>
      <c r="C357" s="140"/>
      <c r="D357" s="139"/>
      <c r="E357" s="140"/>
      <c r="F357" s="139">
        <v>1</v>
      </c>
      <c r="G357" s="142">
        <v>5.8823529411764705E-2</v>
      </c>
    </row>
    <row r="358" spans="1:7" x14ac:dyDescent="0.25">
      <c r="A358" s="147" t="s">
        <v>199</v>
      </c>
      <c r="B358" s="139"/>
      <c r="C358" s="140"/>
      <c r="D358" s="139"/>
      <c r="E358" s="140"/>
      <c r="F358" s="139">
        <v>1</v>
      </c>
      <c r="G358" s="142">
        <v>4.3478260869565216E-2</v>
      </c>
    </row>
    <row r="359" spans="1:7" x14ac:dyDescent="0.25">
      <c r="A359" s="147" t="s">
        <v>51</v>
      </c>
      <c r="B359" s="139"/>
      <c r="C359" s="140"/>
      <c r="D359" s="139"/>
      <c r="E359" s="140"/>
      <c r="F359" s="139">
        <v>3</v>
      </c>
      <c r="G359" s="142">
        <v>1.6759776536312849E-2</v>
      </c>
    </row>
    <row r="360" spans="1:7" x14ac:dyDescent="0.25">
      <c r="A360" s="147" t="s">
        <v>39</v>
      </c>
      <c r="B360" s="139">
        <v>1</v>
      </c>
      <c r="C360" s="140">
        <v>4.5454545454545456E-2</v>
      </c>
      <c r="D360" s="139">
        <v>8</v>
      </c>
      <c r="E360" s="140">
        <v>5.1948051948051951E-2</v>
      </c>
      <c r="F360" s="139"/>
      <c r="G360" s="142"/>
    </row>
    <row r="361" spans="1:7" x14ac:dyDescent="0.25">
      <c r="A361" s="147" t="s">
        <v>274</v>
      </c>
      <c r="B361" s="139"/>
      <c r="C361" s="140"/>
      <c r="D361" s="139"/>
      <c r="E361" s="140"/>
      <c r="F361" s="139">
        <v>1</v>
      </c>
      <c r="G361" s="142">
        <v>5.8823529411764705E-2</v>
      </c>
    </row>
    <row r="362" spans="1:7" x14ac:dyDescent="0.25">
      <c r="A362" s="147" t="s">
        <v>234</v>
      </c>
      <c r="B362" s="139"/>
      <c r="C362" s="140"/>
      <c r="D362" s="139">
        <v>6</v>
      </c>
      <c r="E362" s="140">
        <v>0.42857142857142855</v>
      </c>
      <c r="F362" s="139"/>
      <c r="G362" s="142"/>
    </row>
    <row r="363" spans="1:7" x14ac:dyDescent="0.25">
      <c r="A363" s="147" t="s">
        <v>201</v>
      </c>
      <c r="B363" s="139">
        <v>1</v>
      </c>
      <c r="C363" s="140">
        <v>0.25</v>
      </c>
      <c r="D363" s="139"/>
      <c r="E363" s="140"/>
      <c r="F363" s="139"/>
      <c r="G363" s="142"/>
    </row>
    <row r="364" spans="1:7" x14ac:dyDescent="0.25">
      <c r="A364" s="147" t="s">
        <v>202</v>
      </c>
      <c r="B364" s="139"/>
      <c r="C364" s="140"/>
      <c r="D364" s="139"/>
      <c r="E364" s="140"/>
      <c r="F364" s="139">
        <v>1</v>
      </c>
      <c r="G364" s="142">
        <v>1.5151515151515152E-2</v>
      </c>
    </row>
    <row r="365" spans="1:7" x14ac:dyDescent="0.25">
      <c r="A365" s="147" t="s">
        <v>37</v>
      </c>
      <c r="B365" s="139"/>
      <c r="C365" s="140"/>
      <c r="D365" s="139"/>
      <c r="E365" s="140"/>
      <c r="F365" s="139">
        <v>49</v>
      </c>
      <c r="G365" s="142">
        <v>0.14497041420118342</v>
      </c>
    </row>
    <row r="366" spans="1:7" x14ac:dyDescent="0.25">
      <c r="A366" s="147" t="s">
        <v>13</v>
      </c>
      <c r="B366" s="139">
        <v>57</v>
      </c>
      <c r="C366" s="140">
        <v>0.37254901960784315</v>
      </c>
      <c r="D366" s="139">
        <v>61</v>
      </c>
      <c r="E366" s="140">
        <v>0.15136476426799009</v>
      </c>
      <c r="F366" s="139"/>
      <c r="G366" s="142"/>
    </row>
    <row r="367" spans="1:7" x14ac:dyDescent="0.25">
      <c r="A367" s="147" t="s">
        <v>275</v>
      </c>
      <c r="B367" s="139"/>
      <c r="C367" s="140"/>
      <c r="D367" s="139"/>
      <c r="E367" s="140"/>
      <c r="F367" s="139">
        <v>4</v>
      </c>
      <c r="G367" s="142">
        <v>0.5714285714285714</v>
      </c>
    </row>
    <row r="368" spans="1:7" x14ac:dyDescent="0.25">
      <c r="A368" s="147" t="s">
        <v>35</v>
      </c>
      <c r="B368" s="139"/>
      <c r="C368" s="140"/>
      <c r="D368" s="139"/>
      <c r="E368" s="140"/>
      <c r="F368" s="139">
        <v>12</v>
      </c>
      <c r="G368" s="142">
        <v>8.3333333333333329E-2</v>
      </c>
    </row>
    <row r="369" spans="1:7" x14ac:dyDescent="0.25">
      <c r="A369" s="147" t="s">
        <v>53</v>
      </c>
      <c r="B369" s="139"/>
      <c r="C369" s="140"/>
      <c r="D369" s="139"/>
      <c r="E369" s="140"/>
      <c r="F369" s="139">
        <v>18</v>
      </c>
      <c r="G369" s="142">
        <v>7.3469387755102047E-2</v>
      </c>
    </row>
    <row r="370" spans="1:7" x14ac:dyDescent="0.25">
      <c r="A370" s="147" t="s">
        <v>276</v>
      </c>
      <c r="B370" s="139">
        <v>1</v>
      </c>
      <c r="C370" s="140"/>
      <c r="D370" s="139">
        <v>6</v>
      </c>
      <c r="E370" s="140"/>
      <c r="F370" s="139"/>
      <c r="G370" s="142"/>
    </row>
    <row r="371" spans="1:7" x14ac:dyDescent="0.25">
      <c r="A371" s="147" t="s">
        <v>41</v>
      </c>
      <c r="B371" s="139">
        <v>78</v>
      </c>
      <c r="C371" s="140">
        <v>0.16956521739130434</v>
      </c>
      <c r="D371" s="139">
        <v>145</v>
      </c>
      <c r="E371" s="140">
        <v>8.3573487031700283E-2</v>
      </c>
      <c r="F371" s="139"/>
      <c r="G371" s="142"/>
    </row>
    <row r="372" spans="1:7" x14ac:dyDescent="0.25">
      <c r="A372" s="147" t="s">
        <v>277</v>
      </c>
      <c r="B372" s="139"/>
      <c r="C372" s="140"/>
      <c r="D372" s="139"/>
      <c r="E372" s="140"/>
      <c r="F372" s="139">
        <v>1</v>
      </c>
      <c r="G372" s="142">
        <v>5.2631578947368418E-2</v>
      </c>
    </row>
    <row r="373" spans="1:7" x14ac:dyDescent="0.25">
      <c r="A373" s="147" t="s">
        <v>204</v>
      </c>
      <c r="B373" s="139">
        <v>2</v>
      </c>
      <c r="C373" s="140">
        <v>0.1111111111111111</v>
      </c>
      <c r="D373" s="139">
        <v>2</v>
      </c>
      <c r="E373" s="140">
        <v>4.2553191489361701E-2</v>
      </c>
      <c r="F373" s="139"/>
      <c r="G373" s="142"/>
    </row>
    <row r="374" spans="1:7" x14ac:dyDescent="0.25">
      <c r="A374" s="147" t="s">
        <v>47</v>
      </c>
      <c r="B374" s="139">
        <v>1</v>
      </c>
      <c r="C374" s="140">
        <v>3.5714285714285712E-2</v>
      </c>
      <c r="D374" s="139">
        <v>6</v>
      </c>
      <c r="E374" s="140">
        <v>7.1428571428571425E-2</v>
      </c>
      <c r="F374" s="139"/>
      <c r="G374" s="142"/>
    </row>
    <row r="375" spans="1:7" x14ac:dyDescent="0.25">
      <c r="A375" s="147" t="s">
        <v>205</v>
      </c>
      <c r="B375" s="139"/>
      <c r="C375" s="140"/>
      <c r="D375" s="139"/>
      <c r="E375" s="140"/>
      <c r="F375" s="139">
        <v>1</v>
      </c>
      <c r="G375" s="142">
        <v>3.8461538461538464E-2</v>
      </c>
    </row>
    <row r="376" spans="1:7" x14ac:dyDescent="0.25">
      <c r="A376" s="147" t="s">
        <v>278</v>
      </c>
      <c r="B376" s="139"/>
      <c r="C376" s="140"/>
      <c r="D376" s="139">
        <v>1</v>
      </c>
      <c r="E376" s="140"/>
      <c r="F376" s="139"/>
      <c r="G376" s="142"/>
    </row>
    <row r="377" spans="1:7" x14ac:dyDescent="0.25">
      <c r="A377" s="147" t="s">
        <v>49</v>
      </c>
      <c r="B377" s="139">
        <v>8</v>
      </c>
      <c r="C377" s="140">
        <v>0.1702127659574468</v>
      </c>
      <c r="D377" s="139">
        <v>23</v>
      </c>
      <c r="E377" s="140">
        <v>0.11386138613861387</v>
      </c>
      <c r="F377" s="139"/>
      <c r="G377" s="142"/>
    </row>
    <row r="378" spans="1:7" x14ac:dyDescent="0.25">
      <c r="A378" s="147" t="s">
        <v>56</v>
      </c>
      <c r="B378" s="139">
        <v>6</v>
      </c>
      <c r="C378" s="140">
        <v>5.7142857142857141E-2</v>
      </c>
      <c r="D378" s="139">
        <v>12</v>
      </c>
      <c r="E378" s="140">
        <v>2.3483365949119372E-2</v>
      </c>
      <c r="F378" s="139"/>
      <c r="G378" s="142"/>
    </row>
    <row r="379" spans="1:7" x14ac:dyDescent="0.25">
      <c r="A379" s="147" t="s">
        <v>60</v>
      </c>
      <c r="B379" s="139"/>
      <c r="C379" s="140"/>
      <c r="D379" s="139"/>
      <c r="E379" s="140"/>
      <c r="F379" s="139">
        <v>36</v>
      </c>
      <c r="G379" s="142">
        <v>9.375E-2</v>
      </c>
    </row>
    <row r="380" spans="1:7" x14ac:dyDescent="0.25">
      <c r="A380" s="147" t="s">
        <v>206</v>
      </c>
      <c r="B380" s="139">
        <v>4</v>
      </c>
      <c r="C380" s="140">
        <v>0.23529411764705882</v>
      </c>
      <c r="D380" s="139"/>
      <c r="E380" s="140"/>
      <c r="F380" s="139"/>
      <c r="G380" s="142"/>
    </row>
    <row r="381" spans="1:7" x14ac:dyDescent="0.25">
      <c r="A381" s="147" t="s">
        <v>279</v>
      </c>
      <c r="B381" s="139"/>
      <c r="C381" s="140"/>
      <c r="D381" s="139"/>
      <c r="E381" s="140"/>
      <c r="F381" s="139">
        <v>1</v>
      </c>
      <c r="G381" s="142">
        <v>0.05</v>
      </c>
    </row>
    <row r="382" spans="1:7" ht="15.75" thickBot="1" x14ac:dyDescent="0.3">
      <c r="A382" s="148" t="s">
        <v>235</v>
      </c>
      <c r="B382" s="143"/>
      <c r="C382" s="144"/>
      <c r="D382" s="143"/>
      <c r="E382" s="144"/>
      <c r="F382" s="143">
        <v>3</v>
      </c>
      <c r="G382" s="145">
        <v>0.25</v>
      </c>
    </row>
    <row r="383" spans="1:7" ht="15.75" thickBot="1" x14ac:dyDescent="0.3">
      <c r="A383" s="131" t="s">
        <v>80</v>
      </c>
      <c r="B383" s="132">
        <f>SUM(B187:B382)</f>
        <v>929</v>
      </c>
      <c r="C383" s="133">
        <f>B383/5412</f>
        <v>0.17165558019216556</v>
      </c>
      <c r="D383" s="132">
        <f>SUM(D187:D382)</f>
        <v>1268</v>
      </c>
      <c r="E383" s="133">
        <f>D383/19266</f>
        <v>6.581542613931278E-2</v>
      </c>
      <c r="F383" s="132">
        <f>SUM(F187:F382)</f>
        <v>973</v>
      </c>
      <c r="G383" s="134">
        <f>F383/14057</f>
        <v>6.9218183111616982E-2</v>
      </c>
    </row>
  </sheetData>
  <pageMargins left="0.7" right="0.7" top="0.75" bottom="0.75" header="0.3" footer="0.3"/>
  <pageSetup paperSize="9" scale="45" fitToHeight="0" orientation="landscape" r:id="rId1"/>
  <ignoredErrors>
    <ignoredError sqref="C383 E38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310B4-3D5A-4FCC-87E3-7CBC809035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E2F09-7DBB-4A5E-83AC-9DBC8CC8B86A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B8AA40-D6F0-4685-B3AE-E585E5E34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Aantalmeerderjarigen_leerjaar</vt:lpstr>
      <vt:lpstr>Meerderjarigen_onderwijsvorm</vt:lpstr>
      <vt:lpstr>meerderj_provincie&amp;geslacht</vt:lpstr>
      <vt:lpstr>meerderjarigen_studierichting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Bruneel, Steven</dc:creator>
  <cp:lastModifiedBy>Tytgat, Caroline</cp:lastModifiedBy>
  <cp:lastPrinted>2019-02-18T09:21:22Z</cp:lastPrinted>
  <dcterms:created xsi:type="dcterms:W3CDTF">2018-02-06T12:35:29Z</dcterms:created>
  <dcterms:modified xsi:type="dcterms:W3CDTF">2019-02-19T16:22:08Z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