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kabinethomans.vo.proximuscloudsharepoint.be/sec/secV/doc/Schriftelijke Vragen/SV 2018-2019/101-200/"/>
    </mc:Choice>
  </mc:AlternateContent>
  <xr:revisionPtr revIDLastSave="0" documentId="8_{EAE31079-E213-4AEF-9C67-DAB1511FD231}" xr6:coauthVersionLast="31" xr6:coauthVersionMax="31" xr10:uidLastSave="{00000000-0000-0000-0000-000000000000}"/>
  <bookViews>
    <workbookView xWindow="0" yWindow="0" windowWidth="23040" windowHeight="10536" xr2:uid="{00000000-000D-0000-FFFF-FFFF00000000}"/>
  </bookViews>
  <sheets>
    <sheet name="Totaal" sheetId="4" r:id="rId1"/>
    <sheet name="Cultuur - Jeugd" sheetId="5" r:id="rId2"/>
    <sheet name="Welzijn" sheetId="6" r:id="rId3"/>
    <sheet name="Sport" sheetId="7" r:id="rId4"/>
    <sheet name="Gelijke Kansen" sheetId="8" r:id="rId5"/>
  </sheets>
  <externalReferences>
    <externalReference r:id="rId6"/>
    <externalReference r:id="rId7"/>
    <externalReference r:id="rId8"/>
    <externalReference r:id="rId9"/>
  </externalReferences>
  <definedNames>
    <definedName name="_xlnm._FilterDatabase" localSheetId="1" hidden="1">'Cultuur - Jeugd'!$A$1:$N$51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8" i="6" l="1"/>
  <c r="F22" i="7"/>
  <c r="F8" i="8"/>
  <c r="F16" i="7"/>
  <c r="F15" i="7"/>
  <c r="F14" i="7"/>
  <c r="F13" i="7"/>
  <c r="F12" i="7"/>
  <c r="D4" i="4" l="1"/>
  <c r="D2" i="4"/>
  <c r="C55" i="5"/>
  <c r="C54" i="5"/>
  <c r="C53" i="5"/>
  <c r="D3" i="4" s="1"/>
  <c r="F2" i="5"/>
  <c r="F9" i="5"/>
  <c r="F21" i="5"/>
  <c r="F40" i="5"/>
  <c r="F44" i="5"/>
  <c r="B16" i="5"/>
  <c r="B15" i="5"/>
  <c r="B17" i="5" s="1"/>
  <c r="C56" i="5" l="1"/>
  <c r="D8" i="4"/>
  <c r="B38" i="5"/>
  <c r="B8" i="5"/>
  <c r="B22" i="5"/>
  <c r="B20" i="5"/>
  <c r="B47" i="5"/>
  <c r="B42" i="5"/>
  <c r="B30" i="5"/>
  <c r="B31" i="5"/>
  <c r="B3" i="5"/>
  <c r="B19" i="5"/>
  <c r="B5" i="5"/>
  <c r="B49" i="5"/>
  <c r="B40" i="5"/>
  <c r="B36" i="5"/>
  <c r="B35" i="5"/>
  <c r="B29" i="5"/>
  <c r="B43" i="5"/>
  <c r="B13" i="5"/>
  <c r="B48" i="5"/>
  <c r="B41" i="5"/>
  <c r="B34" i="5"/>
  <c r="B28" i="5"/>
  <c r="B50" i="5"/>
  <c r="B23" i="5"/>
  <c r="B24" i="5"/>
  <c r="B33" i="5"/>
  <c r="B46" i="5"/>
  <c r="B25" i="5"/>
  <c r="B39" i="5"/>
  <c r="B4" i="5"/>
  <c r="B7" i="5"/>
  <c r="B2" i="5"/>
  <c r="B37" i="5"/>
  <c r="A31" i="5"/>
  <c r="A41" i="5"/>
  <c r="A16" i="5"/>
  <c r="A23" i="5"/>
  <c r="A34" i="5"/>
  <c r="A49" i="5"/>
  <c r="A17" i="5"/>
  <c r="A5" i="5"/>
  <c r="A19" i="5"/>
  <c r="A20" i="5"/>
  <c r="A3" i="5"/>
  <c r="A39" i="5"/>
  <c r="A38" i="5"/>
  <c r="A28" i="5"/>
  <c r="A7" i="5"/>
  <c r="A50" i="5"/>
  <c r="A15" i="5"/>
  <c r="A30" i="5"/>
  <c r="A13" i="5"/>
  <c r="A24" i="5"/>
  <c r="A42" i="5"/>
  <c r="A46" i="5"/>
  <c r="A10" i="5"/>
  <c r="A22" i="5"/>
  <c r="A48" i="5"/>
  <c r="A8" i="5"/>
  <c r="A47" i="5"/>
  <c r="A29" i="5"/>
  <c r="A12" i="5"/>
  <c r="A43" i="5"/>
  <c r="A35" i="5"/>
  <c r="A4" i="5"/>
  <c r="A33" i="5"/>
  <c r="A27" i="5"/>
  <c r="A45" i="5"/>
  <c r="A37" i="5"/>
  <c r="A26" i="5"/>
  <c r="A18" i="5"/>
  <c r="A44" i="5"/>
  <c r="A14" i="5"/>
  <c r="A6" i="5"/>
  <c r="A32" i="5"/>
  <c r="A11" i="5"/>
  <c r="A40" i="5"/>
  <c r="A25" i="5"/>
  <c r="A2" i="5"/>
  <c r="A3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Callebert, Sigrid</author>
  </authors>
  <commentList>
    <comment ref="G28" authorId="0" shapeId="0" xr:uid="{00000000-0006-0000-0100-000001000000}">
      <text>
        <r>
          <rPr>
            <b/>
            <sz val="8"/>
            <color indexed="81"/>
            <rFont val="Tahoma"/>
            <family val="2"/>
          </rPr>
          <t>Callebert, Sigrid:</t>
        </r>
        <r>
          <rPr>
            <sz val="8"/>
            <color indexed="81"/>
            <rFont val="Tahoma"/>
            <family val="2"/>
          </rPr>
          <t xml:space="preserve">
volleidge uitleg laten staan?</t>
        </r>
      </text>
    </comment>
  </commentList>
</comments>
</file>

<file path=xl/sharedStrings.xml><?xml version="1.0" encoding="utf-8"?>
<sst xmlns="http://schemas.openxmlformats.org/spreadsheetml/2006/main" count="892" uniqueCount="221">
  <si>
    <t>Instellingen</t>
  </si>
  <si>
    <t>Apparaat</t>
  </si>
  <si>
    <t>Werkingskredieten Departement CJM</t>
  </si>
  <si>
    <t>Jeugdbeleid</t>
  </si>
  <si>
    <t xml:space="preserve">consulentschap </t>
  </si>
  <si>
    <t>werkingstoelagen / nominatum</t>
  </si>
  <si>
    <t>Dotatie DAB Gaasbeek</t>
  </si>
  <si>
    <t>amateurkunsten decreet</t>
  </si>
  <si>
    <t xml:space="preserve">circus decreet </t>
  </si>
  <si>
    <t>jeugd: bovenlokaal en Vlaams (jeugd en kinderrechtenbeleid)</t>
  </si>
  <si>
    <t>kunsten</t>
  </si>
  <si>
    <t>Letterenbeleid (VFL en Kantl)</t>
  </si>
  <si>
    <t>Dotatie KANTL</t>
  </si>
  <si>
    <t>Overdracht VAF</t>
  </si>
  <si>
    <t>Cultuurconnect</t>
  </si>
  <si>
    <t>FOCI</t>
  </si>
  <si>
    <t>Instellingen (werking ) Vlaanderen</t>
  </si>
  <si>
    <t>investeringen provinciale instellingen</t>
  </si>
  <si>
    <t>Projecten</t>
  </si>
  <si>
    <t>Onroerend erfgoedcentra</t>
  </si>
  <si>
    <t>Onroerend erfgoedcentra provincie Oost-Vlaanderen</t>
  </si>
  <si>
    <t xml:space="preserve"> </t>
  </si>
  <si>
    <t>continueren provinciale engagementen</t>
  </si>
  <si>
    <t>Het betreft hier de structurele werking van de collectie Bulskamp (in exploitatie bij CAG), Muzee, Apa (in werking binnen VIA), het Lijsternest(exclusief de museale werkingsmiddelen en de dotatie voor de schrijversresidentie die beheerd worden door respectievelijk het Letterenhuis en het VFL en het Roger Raveelmuseum</t>
  </si>
  <si>
    <t>De middelen van Hanenbos die werden overgedragen aan ADJ</t>
  </si>
  <si>
    <t>De middelen die werden ter beschikking gesteld van de nieuwe vzw Z33</t>
  </si>
  <si>
    <t>pensioenboete cultuur</t>
  </si>
  <si>
    <t>pensioenboete jeugd</t>
  </si>
  <si>
    <t>huisvestingskost cultuur recurrent</t>
  </si>
  <si>
    <t>huisvestingskost cultuur eenmalig</t>
  </si>
  <si>
    <t>werkingstoelagen / nominatums</t>
  </si>
  <si>
    <t>Amateurkunsten. Verhoging structurele enveloppes.</t>
  </si>
  <si>
    <t>Circuskunsten. Verhoging structurele enveloppes</t>
  </si>
  <si>
    <t xml:space="preserve">Continuering ex-provinciale initiatieven voor bovenlokaal jeugdwerk-actoren </t>
  </si>
  <si>
    <t>Continuering ex-provinciale erfgoedinitiatieven</t>
  </si>
  <si>
    <t xml:space="preserve">optimalisatie erfgoedinitiatieven </t>
  </si>
  <si>
    <t>Kunsten. Verhoging structurele enveloppes binnen het Kunstendecreet incl. grote instellingen, Ons Erfdeel en Vilanella.</t>
  </si>
  <si>
    <t>Dotatie VFL - geïntegreerd letterenbeleid-</t>
  </si>
  <si>
    <t>Dotatie VAF - geïntegreerd filmbeleid-</t>
  </si>
  <si>
    <t>Realisatie van een Eengemaakt Bibliotheeksysteem</t>
  </si>
  <si>
    <t>erfgoedinvesteringen infrastructuur Provincies</t>
  </si>
  <si>
    <t>Projectsubsidies op het Transitiereglement 2018-2019</t>
  </si>
  <si>
    <t>Werkingssubsidies</t>
  </si>
  <si>
    <t>Eigenaarsonderhoud voor de 8 nieuwe Vlaamse voorzieningen</t>
  </si>
  <si>
    <t>Beheer overgedragen provinciale infrastructuur aan lokale besturen en aan Vlaanderen (reglement met trekkingsrecht en provinciale return op 7 kalenderjaren)</t>
  </si>
  <si>
    <t>overname investeringsdossiers erfgoedinfrastructuur-inrichting in West-Vlaanderen. Uitdoofscenario, stopt in kalenderjaar 2018.</t>
  </si>
  <si>
    <t>vrijwilligersplatform</t>
  </si>
  <si>
    <t>éénmalige upgrade werkingsmiddelen Departement</t>
  </si>
  <si>
    <t>eenmalige upgrade van middelen voor Transitiereglement (152.380 +60.000) + 100,000 Bepart Kortrijk</t>
  </si>
  <si>
    <r>
      <t>Aflopende engagementen provinciale infrastructuurwerken -</t>
    </r>
    <r>
      <rPr>
        <b/>
        <sz val="11"/>
        <color theme="1"/>
        <rFont val="Calibri"/>
        <family val="2"/>
        <scheme val="minor"/>
      </rPr>
      <t xml:space="preserve"> depot Mechelen/ 90,000 komt vrij in 2020</t>
    </r>
    <r>
      <rPr>
        <sz val="11"/>
        <color theme="1"/>
        <rFont val="Calibri"/>
        <family val="2"/>
        <scheme val="minor"/>
      </rPr>
      <t>, Capitole Gent (2022), Gemeente Bornem (2025), H&amp;L Gent(2024) en de Studio Antwerpen (2028 ?)</t>
    </r>
  </si>
  <si>
    <t>tijdschriften beleid (erfgoed)</t>
  </si>
  <si>
    <t>eenmalige dotatie BePart /Kortrijk. Vanaf 2019 via Gemeentefonds</t>
  </si>
  <si>
    <t>150.000 vrije ruimte in 2018.  44.500 vrije ruimte vanaf 2019</t>
  </si>
  <si>
    <t xml:space="preserve"> Separaat wordt de taakstelling van de verzekering gecontinueerd via het Fonds. 126.000 euro wordt voorzien voor de reguliere verzekering en 125.000 wordt aangewend voor een exteren studie over de haalbaarheid van een digitaal loket.</t>
  </si>
  <si>
    <t>80.350.000 vrije ruimte in 2018</t>
  </si>
  <si>
    <t>jeugd: Vlaams Jeugd- en Kinderrechtenbeeld</t>
  </si>
  <si>
    <t>Hier werd  de werking van het Roger Raveelmuseum (202.000 euro) en het gebruikersonderhoud voor het Lijsternest (50.000 euro)  ondergebracht.</t>
  </si>
  <si>
    <r>
      <t xml:space="preserve">totaal vastgelegd: 3.413.562 € </t>
    </r>
    <r>
      <rPr>
        <sz val="11"/>
        <color rgb="FFFF0000"/>
        <rFont val="Calibri"/>
        <family val="2"/>
        <scheme val="minor"/>
      </rPr>
      <t>incl. BE PART</t>
    </r>
    <r>
      <rPr>
        <sz val="11"/>
        <color theme="1"/>
        <rFont val="Calibri"/>
        <family val="2"/>
        <scheme val="minor"/>
      </rPr>
      <t xml:space="preserve"> ; 76 keuro gebruikt voor herverdeling Watou</t>
    </r>
  </si>
  <si>
    <t>vrije ruimte 2018: 
115.000 erfgoedconsulenten/
133.474 bibconsulenten/ 
28.870 databanken</t>
  </si>
  <si>
    <t>vrije ruimte 2018</t>
  </si>
  <si>
    <t xml:space="preserve">overdracht van voormalige provinciale voorzieningen aan lokale besturen. Cf. Besluit van de Vlaamse Regering d.d. 22 december 2017 </t>
  </si>
  <si>
    <t xml:space="preserve">Lonen Departement CJM-  overdracht ex-provinciaal personeel </t>
  </si>
  <si>
    <t>Return-subsidies aan twee Oost-Vlaamse archeologische musea en depots (Ename, MOLA en Velzeke) in het kader van een compensatie/correctie op het vereveningskader met het Provinciebestuur Oost-Vlaanderen</t>
  </si>
  <si>
    <t>VZW DE SINGEL - werking- verhoging structurele enveloppe</t>
  </si>
  <si>
    <t>KUNSTHUIS -verhoging structurele enveloppe</t>
  </si>
  <si>
    <t>36 keuro voor Bloemenstad,100 keuro voor Circusplaneet,193 keuro voor projectsubsidies,CMGJ 96 keuro en VVJ 25 keuro</t>
  </si>
  <si>
    <t xml:space="preserve"> De Studio Vilanella (300.000) en Ons Erfdeel (10.000)</t>
  </si>
  <si>
    <t xml:space="preserve"> Antwerp Symphonic Orchestra (75.000), CGBrugge (220.000) en Vooruit (45.000)</t>
  </si>
  <si>
    <t>Lijst van 1071 provinciale initiatieven wier werking gecontinueerd wordt in 2018-2019; cf. BVR d.d. 17/11/2017 &amp; BVR d.d. 8/6/2018.</t>
  </si>
  <si>
    <t>Continuering ex-provinciale regionale musea in transitie naar start nieuwe erfgoedronde vanaf 1/1/2019. Aanvullende dotaties voor de kleurarchieven, continuering van de voormalige provinciale  werkingstoelage voor OKV en werkingsmiddelen voor de regionale depot in Mechelen (overname contractuele verbintenis).</t>
  </si>
  <si>
    <t>upgrade reglement "pilootprojecten waardering" waarbij de focus werd uitgebreid van de landelijke musea met de regionaal ingeschaalde musea.</t>
  </si>
  <si>
    <t>uitwerking van een geïntegreerd tijdschriftenbeleid</t>
  </si>
  <si>
    <t>Bevoegde minister</t>
  </si>
  <si>
    <t>Beleidsveld</t>
  </si>
  <si>
    <t>Sven Gatz</t>
  </si>
  <si>
    <t>Cultuur</t>
  </si>
  <si>
    <t>Subsidielijn</t>
  </si>
  <si>
    <t>Naam project/initiatief</t>
  </si>
  <si>
    <t>n.v.t.</t>
  </si>
  <si>
    <t>Provincie</t>
  </si>
  <si>
    <t>Bedrag</t>
  </si>
  <si>
    <t>Toelichting</t>
  </si>
  <si>
    <t>Werking Departement</t>
  </si>
  <si>
    <t>transitiereglement</t>
  </si>
  <si>
    <t xml:space="preserve"> Projecten</t>
  </si>
  <si>
    <t>Beleidsdomein</t>
  </si>
  <si>
    <t>Bedrag middelenverhoging</t>
  </si>
  <si>
    <t>CJSM</t>
  </si>
  <si>
    <t>Jeugd</t>
  </si>
  <si>
    <t>Philippe Muyters</t>
  </si>
  <si>
    <t>Sport</t>
  </si>
  <si>
    <t>Liesbeth Homans</t>
  </si>
  <si>
    <t>KB</t>
  </si>
  <si>
    <t>Gelijke Kansen</t>
  </si>
  <si>
    <t>WVG</t>
  </si>
  <si>
    <t>Armoedebeleid</t>
  </si>
  <si>
    <t>Jo Vandeurzen</t>
  </si>
  <si>
    <t>Welzijn</t>
  </si>
  <si>
    <t>werkingssubsidies</t>
  </si>
  <si>
    <t>Foci</t>
  </si>
  <si>
    <t xml:space="preserve">Onroerend erfgoedcentra </t>
  </si>
  <si>
    <t>Instellingen (werking ) lokale overheden - Gemeentefonds</t>
  </si>
  <si>
    <t>Cultuur / Jeugd</t>
  </si>
  <si>
    <t xml:space="preserve">Participatiebeleid. Uitbouw en optimalisering van het Platform. </t>
  </si>
  <si>
    <t xml:space="preserve">Continuering van het ex-provinciale netwerk Jeugdwerk voor Allen 
</t>
  </si>
  <si>
    <t xml:space="preserve"> Continuering en heroriëntering van ex-provinciale taakstellingen die binnen de opdracht van de consulenten viel, </t>
  </si>
  <si>
    <t>Apparaatskosten</t>
  </si>
  <si>
    <t>Cultuur / Jeugd *</t>
  </si>
  <si>
    <t xml:space="preserve"> niet éénduidig toe te wijzen aan cultuur of jeugd - gaat over apparaatskosten en infrastructuur</t>
  </si>
  <si>
    <t>CGG De Pont</t>
  </si>
  <si>
    <t>Antwerpen</t>
  </si>
  <si>
    <t>Steunpunt Algemeen Welzijnswerk (Astrov vzw)</t>
  </si>
  <si>
    <t>Palliatieve hulpverlening Antwerpen vzw</t>
  </si>
  <si>
    <t>Palliatief netwerk Mechelen vzw</t>
  </si>
  <si>
    <t>Netwerk palliatieve zorg Noorderkempen vzw</t>
  </si>
  <si>
    <t>Palliatief netwerk arrondissement Turnhout vzw</t>
  </si>
  <si>
    <t>CGG Andante</t>
  </si>
  <si>
    <t>Vertrouwenscentrum Kindermishandeling</t>
  </si>
  <si>
    <t>Modem (Thomas More)</t>
  </si>
  <si>
    <t>Ten Kerselaere</t>
  </si>
  <si>
    <t>Huis Perrekes</t>
  </si>
  <si>
    <t>De Bijster</t>
  </si>
  <si>
    <t>OGGPA vzw</t>
  </si>
  <si>
    <t>Digitaal netwerk kortverblijven</t>
  </si>
  <si>
    <t>Vereffeningsfonds</t>
  </si>
  <si>
    <t xml:space="preserve">De Wissel vzw, project LINK </t>
  </si>
  <si>
    <t>Vlaams-Brabant</t>
  </si>
  <si>
    <t>Jongerencentrum Cidar vzw, Netwerk Leerrecht</t>
  </si>
  <si>
    <t>Groep Intro vzw, Netwerk Leerrecht Asse-Halle-Vilvoorde</t>
  </si>
  <si>
    <t>Alba vzw, Crisisontheming, time-out via staptochten</t>
  </si>
  <si>
    <t>Alba vzw,TOOL (Time-outprojecten Overlegplatform BJB)</t>
  </si>
  <si>
    <t>De Wissel vzw, Rizsas, dagbesteding bij een time-out</t>
  </si>
  <si>
    <t>Sporen vzw, Reisburo, externe time-outmogelijkheden</t>
  </si>
  <si>
    <t>Tonuso vzw, Klik, externe time-outmogelijkheden</t>
  </si>
  <si>
    <t>PANAL vzw, palliatief netwerk</t>
  </si>
  <si>
    <t>Forum Palliatieve Zorg vzw, palliatief netwerk</t>
  </si>
  <si>
    <t>Erkende mantelzorgverenigingen in Vlaams-Brabant</t>
  </si>
  <si>
    <t xml:space="preserve">2.500 euro elk voor  door Vlaanderen erkende Huizen van het Kind </t>
  </si>
  <si>
    <t>Middelen voor lokale besturen die werken rond de ‘week van de opvoeding’</t>
  </si>
  <si>
    <t>Interlokale vereniging 'Preventiedienst alcohol- en druggebruik Begijnendijk, Rotselaar en Tremelo': bedrag 2015 = 24.705,60 euro. Gemeente Rotselaar is opdrachthouder.</t>
  </si>
  <si>
    <t>Interlokale vereniging 'Alcohol- en drugbeleid Noord-Pajottenland' met als deelnemende gemeenten Ternat en Roosdaal: bedrag 2015 = 16.011 euro. Gemeente Ternat is opdrachthouder.</t>
  </si>
  <si>
    <t>Interlokale vereniging drugpreventie Wezembeek-Oppem, Kraainem, Linkebeek, Wemmel en Drogenbos met de vzw 3Wplus als beheerder van de interlokale vereniging: bedrag 2015 = 32.032,20 euro.</t>
  </si>
  <si>
    <t>Interlokale vereniging drugpreventie Pajottenland met als deelnemende gemeenten Bever, Galmaarden, Gooik, Herne, Lennik en Pepingen: bedrag 2015 =  24.001,80 euro. Gemeentebestuur Gooik is opdrachthouder.</t>
  </si>
  <si>
    <t xml:space="preserve">17. Interlokale vereniging drugpreventie Haacht, Keerbergen, Kortenberg en Kampenhout: bedrag 2015 = 28.009,80 euro. Gemeente Haacht is opdrachthouder. </t>
  </si>
  <si>
    <t>Elk jaar wordt voor elke cluster (‘interlokale vereniging drugpreventie’ de berekening van het subsidiebedrag opnieuw gemaakt op basis van het bevolkingsaantal per 1 januari x 0,60 euro per inwoner. Meerkost in 2016 bedroeg 7.706,40 euro.</t>
  </si>
  <si>
    <t>CGG Vlaams-Brabant Oost, coaching intergemeentelijke drugpreventiewerkers</t>
  </si>
  <si>
    <t>CGG Ahasverus: coaching intergemeentelijke drugpreventiewerkers</t>
  </si>
  <si>
    <t>Link vzw, TAO-ervaringsdeskundigen armoede Vlaams-Brabant</t>
  </si>
  <si>
    <t>Elektronisch Zorgplan: kost hosting, onderhoud en helpdesk (32.000 euro) en investeringen in de software (18.000 euro)</t>
  </si>
  <si>
    <t>Digitaal Netwerk Kortverblijf: gedeelde kosten voor hosting, onderhoud en wijzigingen aan het programma (Opdrachthouder = West-Vlaanderen)</t>
  </si>
  <si>
    <t>5.000</t>
  </si>
  <si>
    <t>Impulsproject: Energiewerker regio Izegem</t>
  </si>
  <si>
    <t>West-Vlaanderen</t>
  </si>
  <si>
    <t>eenmalige subsidies</t>
  </si>
  <si>
    <t>Impulsproject: Opbrengstgarantie voor energiebesparende investeringen bij gezinnen in armoede</t>
  </si>
  <si>
    <t>Impulsproject: Stuwkracht</t>
  </si>
  <si>
    <t>Impulsproject: O2 zuurstof voor ouders en onderwijs in Houthulst</t>
  </si>
  <si>
    <t>Impulsproject: Herkern - Time Out project lange type en schoolvervangende dagbegeleiding</t>
  </si>
  <si>
    <t>Impulsproject: Brede school Plus</t>
  </si>
  <si>
    <t>Impulsproject: Brugfiguren in het Kortrijks basisonderwijs</t>
  </si>
  <si>
    <t>Impulsproject: De leuning: (be)Zorg(d) voor wie Zorgt</t>
  </si>
  <si>
    <t>Impulsproject: Samen voor Talent</t>
  </si>
  <si>
    <t>Impulsproject: Implementatie van een opleidingstraject voor ervaringswerkers in de geestelijke gezondheidszorg</t>
  </si>
  <si>
    <t>Impulsproject: D'en Opvang Oudercrèche</t>
  </si>
  <si>
    <t>Impulsproject: Samen zorgen: versterken van het sociaal netwerk in Koksijde</t>
  </si>
  <si>
    <t>Impulsproject: Warm dorp in zicht</t>
  </si>
  <si>
    <t>Impulsproject: Een duurzame toekomst door en voor de wijk Dierdonk-Zwarte Gevel</t>
  </si>
  <si>
    <t>Impulsproject: de wereldtuin XL</t>
  </si>
  <si>
    <t>Impulsproject: tovertuin</t>
  </si>
  <si>
    <t>Impulsproject: Ontmoetings- of inloophuis Diksmuide</t>
  </si>
  <si>
    <t>Impulsproject: WestOnline</t>
  </si>
  <si>
    <t>Impulsproject: Vakantiebabbels</t>
  </si>
  <si>
    <t>Impulsproject: Toegankelijk speelpleinwerk voor kinderen en jongeren in kansarmoede</t>
  </si>
  <si>
    <t>Impulsproject: Gezinnen steunen gezinnen</t>
  </si>
  <si>
    <t xml:space="preserve">Woonzorgproject: Wonen in Wingene, zorgzame en vitale plattelandsgemeente </t>
  </si>
  <si>
    <t xml:space="preserve">Woonzorgproject: Zorg Vrij Wonen Zedelgem </t>
  </si>
  <si>
    <t xml:space="preserve">Woonzorgproject: MO2 - zuurstof voor Moorsele </t>
  </si>
  <si>
    <t>Westrov: ondersteuning Straathoekwerk</t>
  </si>
  <si>
    <t>TAO/De Link: ervaringsdeskundige armoede</t>
  </si>
  <si>
    <t>Antennepunt De Sleutel</t>
  </si>
  <si>
    <t>MSOC</t>
  </si>
  <si>
    <t>Leif</t>
  </si>
  <si>
    <t>Vzw Samenlevingsopbouw Oost-Vlaanderen: bovenlokale netwerkvorming tussen organisaties die met kansarmen werken</t>
  </si>
  <si>
    <t>Oost-Vlaanderen</t>
  </si>
  <si>
    <t>Intergemeentelijke drugpunten</t>
  </si>
  <si>
    <t xml:space="preserve">Intergemeentelijke drugpunten: a) Drugpunt SMAK: 7.112 €
                                                           b) Drugpunt Leie &amp; Schelde: 19.121 €
                           c) Drugpunt Rhode &amp; Schelde: 16.740 €
                           d) Drugpunt Lokeren-Zele-Berlare: 19.056 €
                           e) Drugpunt Wetteren – Laarne – Wichelen: 12.245 €
                           f) Drugpunt Waas: 51.627 €
                           g) Drugpunt Assenede – Evergem: 12.214 €
                           h) Drugpunt Puyenbroeck (gemeenten Lochristi, Moerbeke, Wachtebeke en Zelzate; is in 
                           voorbereiding, besluitvorming volgt binnenkort): 12.188
</t>
  </si>
  <si>
    <t>Vzw POPOVGGZ: ondersteuning netwerk zorgcircuit middelenmisbruik</t>
  </si>
  <si>
    <t xml:space="preserve">Intergemeentelijke samenwerkingen in het kader van laagdrempelige medisch-sociale hulpverlening drugsverslaafden:
a) Lokeren - Zele: 11.273 €
b) Sint-Niklaas: 8.754 €
c) Geraardsbergen: 11.273 €
</t>
  </si>
  <si>
    <t xml:space="preserve">Projecten dagbesteding jeugdhulp &amp; Time-Out: a) Kruiskenshoeve Sint-Laureins (Robert Accoe): 23.000 €                                                                     
                                                                                      b) Bekwame Boon Drongen (aPart vzw): 18.315 €
                                                      c) Zwerfgoed Mariakerke: 13.803 €
                                                      d) De Knoop Waasmunster: 30.000 €
                                                                                      e) Vul een Lege Dag Erembodegem: 22.300 €
                                                                                      f) Buiten Beeld Vinderhoute: 30.000 €
</t>
  </si>
  <si>
    <t>(rechtsopvolger) Vzw VOS: steunpunt Outreach &amp; Straathoekwerk</t>
  </si>
  <si>
    <t>Vzw CGG Eclips: steunpunt lokaal drugoverleg en vroeginterventie</t>
  </si>
  <si>
    <t xml:space="preserve">PLAZZO </t>
  </si>
  <si>
    <t>4HOBO</t>
  </si>
  <si>
    <t>Touché</t>
  </si>
  <si>
    <t>Vzw Limburgs Steunpunt Kinderopvang: ondersteuning van de kwaliteitszorg in de kinderopvang</t>
  </si>
  <si>
    <t>Limburg</t>
  </si>
  <si>
    <t>Vzw Lidoa: oppas aan huis voor zieke kinderen met een handicap</t>
  </si>
  <si>
    <t>Vzw Rimo: werken met armoede</t>
  </si>
  <si>
    <t>Vzw Rimo: trefpunt armoede</t>
  </si>
  <si>
    <t>Vzw de Link: TAO- ervaringsdeskundigen armoede</t>
  </si>
  <si>
    <t>Vzw De Link: TAO- ervaringsdeskundigen armoede bij gemeentebesturen</t>
  </si>
  <si>
    <t>Vzw De Link: TAO-werking</t>
  </si>
  <si>
    <t>Verlenen van subsidies ihkv vernieuwende welzijnsprojecten voor personen met een auditieve en/of visuele handicap.</t>
  </si>
  <si>
    <t>Vzw De Hummeltjes: regionale opvoedingsondersteuning</t>
  </si>
  <si>
    <t>Vzw Molenberg: regionale opvoedingsondersteuning</t>
  </si>
  <si>
    <t>Vzw Pas: regionale opvoedingsondersteuning</t>
  </si>
  <si>
    <t>Digitaal netwerk kortverblijf</t>
  </si>
  <si>
    <t>Voedselbank Antwerpen-Mechelen-Turnhout</t>
  </si>
  <si>
    <t>Streekfonds/KBS: een hart voor West-Vlaanderen</t>
  </si>
  <si>
    <t>Vzw Horizont: rap op stap vakantie voor kansarmen</t>
  </si>
  <si>
    <t xml:space="preserve">G-sport </t>
  </si>
  <si>
    <t xml:space="preserve">duurzame G-sportclubwerking </t>
  </si>
  <si>
    <t>De extra middelen werden door Sport Vlaanderen niet verdeeld per provincie, maar op basis van beleidsthema’s. Het doel was immers om tot een uniform Vlaams sportbeleid te komen, gelijk voor elke Vlaming, ongeacht zijn provincie. De beste praktijken uit de provincies werden geselecteerd en complementair met het bestaande Vlaamse sportbeleid uitgerold over gans Vlaanderen.  Na aftrek van de middelen voor de lonen en de personeelsgerelateerde werkingsmiddelen, bleven er nog iets meer dan 3 miljoen euro werkingsmiddelen over. Deze werden als volgt toegewezen aan verschillende beleidsthema’s: € 700.000 aan de sport voor allen werking bij Sportpromotie (onder andere sport in de natuur), € 1.325.000 aan allerlei initiatieven in verband met sport en sportmanifestaties (Bovenlokale en G-sportevenementen), € 235.000 werd toegevoegd aan het decreet voor de georganiseerde sportsector (specifiek voor extra subsidies aan G-Sport Vlaanderen vzw) en € 830.000 extra voor allerlei initiatieven in verband met G-sport. 
Deze middelen werden in de meeste gevallen toegevoegd aan bestaande subsidiereglementen of bestaand beleid op Vlaams niveau. De bestaande reglementen werden soms herwerkt in het kader van de opname van de provinciale bevoegdheden, zoals bijvoorbeeld voor de subsidiëring van sportevenementen, maar het is gezien de integratie onmogelijk om het oorspronkelijke aandeel van de provinciale middelen hierin terug te vinden en terug te alloceren aan de provincie van oorsprong. Enkel voor G-sport werden volledig nieuwe subsidiereglementen opgemaakt (voor G-sportevenementen en G-clubwerking), aangezien deze eerder niet bestonden binnen Vlaanderen. Dit is dan ook het enige deel dat in het kader van deze vraag nog opnieuw kan opgesplitst worden per provincie, aangezien de hiervoor voorziene middelen nog als louter oorspronkelijk provinciale middelen kunnen beschouwd worden. In de bijgevoegde tabel geven we een overzicht van de nieuw toegekende subsidies  in 2018 voor deze G-sport reglementen per provincie. De verdeling van deze middelen gebeurt in functie van een beoordeling van de kwaliteit van de aanvragen op basis van de criteria in het subsidiereglement. Hierbij hanteert men geen voorafname per provincie.
*Bij laagdrempelige G-sportevenementen ging 7400 euro naar twee criteriums van Tennis Vlaanderen, die verspreid plaatsvonden over de provincies. Dit bedrag kan niet aan 1 provincie gealloceerd worden en werd gelijkmatig verdeeld over de 5 provincies.</t>
  </si>
  <si>
    <t>opstartende G-sportclubwerking</t>
  </si>
  <si>
    <t>laagdrempelige G-sportevenementen*</t>
  </si>
  <si>
    <t>Internationale G-sportevenementen</t>
  </si>
  <si>
    <t>Ad nominatim</t>
  </si>
  <si>
    <t xml:space="preserve">Financiering Roze Huizen </t>
  </si>
  <si>
    <t xml:space="preserve">coördinatie door çavaria van de werking van de Roze Huizen </t>
  </si>
  <si>
    <t>Jo Vandeurzen / Liesbeth Homans</t>
  </si>
  <si>
    <t>Welzijn, incl. armoedebeleid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</si>
</sst>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quot;€&quot;\ #,##0.00"/>
    <numFmt numFmtId="165" formatCode="_ [$€-813]\ * #,##0.00_ ;_ [$€-813]\ * \-#,##0.00_ ;_ [$€-813]\ * &quot;-&quot;??_ ;_ @_ "/>
    <numFmt numFmtId="166" formatCode="#,##0.00\ &quot;€&quot;"/>
  </numFmts>
  <fonts count="12" x14ac:knownFonts="1">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scheme val="minor"/>
    </font>
    <font>
      <sz val="11"/>
      <name val="Calibri"/>
      <family val="2"/>
      <scheme val="minor"/>
    </font>
    <font>
      <sz val="11"/>
      <color theme="1"/>
      <name val="Calibri"/>
      <family val="2"/>
      <scheme val="minor"/>
    </font>
    <font>
      <sz val="11"/>
      <color rgb="FFFF0000"/>
      <name val="Calibri"/>
      <family val="2"/>
      <scheme val="minor"/>
    </font>
    <font>
      <sz val="11"/>
      <color rgb="FF000000"/>
      <name val="Calibri"/>
      <family val="2"/>
    </font>
    <font>
      <sz val="8"/>
      <color indexed="81"/>
      <name val="Tahoma"/>
      <family val="2"/>
    </font>
    <font>
      <b/>
      <sz val="8"/>
      <color indexed="81"/>
      <name val="Tahoma"/>
      <family val="2"/>
    </font>
    <font>
      <b/>
      <sz val="11"/>
      <name val="Calibri"/>
      <family val="2"/>
      <scheme val="minor"/>
    </font>
    <font>
      <i/>
      <sz val="11"/>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rgb="FFFF0000"/>
        <bgColor indexed="64"/>
      </patternFill>
    </fill>
    <fill>
      <patternFill patternType="solid">
        <fgColor rgb="FF0070C0"/>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5" fillId="0" borderId="0" applyFont="0" applyFill="0" applyBorder="0" applyAlignment="0" applyProtection="0"/>
  </cellStyleXfs>
  <cellXfs count="99">
    <xf numFmtId="0" fontId="0" fillId="0" borderId="0" xfId="0"/>
    <xf numFmtId="0" fontId="3" fillId="0" borderId="1" xfId="0" applyFont="1" applyBorder="1"/>
    <xf numFmtId="0" fontId="0" fillId="0" borderId="1" xfId="0" applyFill="1" applyBorder="1"/>
    <xf numFmtId="0" fontId="0" fillId="0" borderId="1" xfId="0" applyFill="1" applyBorder="1" applyAlignment="1">
      <alignment wrapText="1"/>
    </xf>
    <xf numFmtId="0" fontId="1" fillId="0" borderId="1" xfId="0" applyFont="1" applyFill="1" applyBorder="1"/>
    <xf numFmtId="0" fontId="3" fillId="0" borderId="1" xfId="0" applyFont="1" applyFill="1" applyBorder="1"/>
    <xf numFmtId="0" fontId="0" fillId="0" borderId="1" xfId="0" applyFont="1" applyFill="1" applyBorder="1" applyAlignment="1">
      <alignment horizontal="justify" vertical="center"/>
    </xf>
    <xf numFmtId="0" fontId="0" fillId="0" borderId="1" xfId="0" applyFont="1" applyFill="1" applyBorder="1"/>
    <xf numFmtId="0" fontId="0" fillId="2" borderId="0" xfId="0" applyFill="1"/>
    <xf numFmtId="0" fontId="4" fillId="0" borderId="1" xfId="0" applyFont="1" applyFill="1" applyBorder="1"/>
    <xf numFmtId="0" fontId="0" fillId="0" borderId="0" xfId="0"/>
    <xf numFmtId="0" fontId="0" fillId="0" borderId="1" xfId="0" applyBorder="1"/>
    <xf numFmtId="0" fontId="0" fillId="0" borderId="2" xfId="0" applyBorder="1"/>
    <xf numFmtId="0" fontId="0" fillId="0" borderId="0" xfId="0" applyFill="1"/>
    <xf numFmtId="0" fontId="0" fillId="0" borderId="1" xfId="0" applyFont="1" applyBorder="1"/>
    <xf numFmtId="0" fontId="0" fillId="0" borderId="1" xfId="0" applyFont="1" applyBorder="1" applyAlignment="1">
      <alignment horizontal="justify" vertical="center"/>
    </xf>
    <xf numFmtId="0" fontId="0" fillId="0" borderId="0" xfId="0" applyFill="1" applyBorder="1"/>
    <xf numFmtId="0" fontId="0" fillId="4" borderId="1" xfId="0" applyFont="1" applyFill="1" applyBorder="1"/>
    <xf numFmtId="0" fontId="0" fillId="5" borderId="0" xfId="0" applyFill="1"/>
    <xf numFmtId="0" fontId="0" fillId="7" borderId="0" xfId="0" applyFill="1"/>
    <xf numFmtId="0" fontId="0" fillId="2" borderId="3" xfId="0" applyFill="1" applyBorder="1"/>
    <xf numFmtId="165" fontId="0" fillId="0" borderId="0" xfId="0" applyNumberFormat="1"/>
    <xf numFmtId="0" fontId="0" fillId="4" borderId="1" xfId="0" applyFill="1" applyBorder="1"/>
    <xf numFmtId="0" fontId="0" fillId="0" borderId="0" xfId="0" applyBorder="1"/>
    <xf numFmtId="165" fontId="0" fillId="0" borderId="0" xfId="0" applyNumberFormat="1" applyBorder="1"/>
    <xf numFmtId="0" fontId="0" fillId="0" borderId="0" xfId="0" applyFont="1" applyBorder="1"/>
    <xf numFmtId="165" fontId="0" fillId="4" borderId="1" xfId="0" applyNumberFormat="1" applyFill="1" applyBorder="1"/>
    <xf numFmtId="14" fontId="1" fillId="8" borderId="0" xfId="0" applyNumberFormat="1" applyFont="1" applyFill="1" applyBorder="1"/>
    <xf numFmtId="0" fontId="0" fillId="6" borderId="0" xfId="0" applyFill="1"/>
    <xf numFmtId="0" fontId="4" fillId="5" borderId="0" xfId="0" applyFont="1" applyFill="1"/>
    <xf numFmtId="0" fontId="0" fillId="9" borderId="0" xfId="0" applyFill="1"/>
    <xf numFmtId="0" fontId="6" fillId="0" borderId="0" xfId="0" applyFont="1" applyFill="1"/>
    <xf numFmtId="0" fontId="4" fillId="4" borderId="1" xfId="0" applyFont="1" applyFill="1" applyBorder="1"/>
    <xf numFmtId="0" fontId="4" fillId="4" borderId="0" xfId="0" applyFont="1" applyFill="1" applyBorder="1"/>
    <xf numFmtId="0" fontId="0" fillId="4" borderId="0" xfId="0" applyFill="1" applyBorder="1"/>
    <xf numFmtId="0" fontId="4" fillId="4" borderId="3" xfId="0" applyFont="1" applyFill="1" applyBorder="1"/>
    <xf numFmtId="0" fontId="0" fillId="4" borderId="3" xfId="0" applyFill="1" applyBorder="1"/>
    <xf numFmtId="0" fontId="0" fillId="6" borderId="3" xfId="0" applyFill="1" applyBorder="1" applyAlignment="1">
      <alignment wrapText="1"/>
    </xf>
    <xf numFmtId="165" fontId="0" fillId="0" borderId="1" xfId="0" applyNumberFormat="1" applyBorder="1"/>
    <xf numFmtId="0" fontId="4" fillId="0" borderId="1" xfId="0" applyFont="1" applyBorder="1" applyAlignment="1">
      <alignment horizontal="justify" vertical="center"/>
    </xf>
    <xf numFmtId="165" fontId="4" fillId="0" borderId="1" xfId="0" applyNumberFormat="1" applyFont="1" applyFill="1" applyBorder="1"/>
    <xf numFmtId="0" fontId="4" fillId="0" borderId="1" xfId="0" applyFont="1" applyFill="1" applyBorder="1" applyAlignment="1">
      <alignment horizontal="justify" vertical="center"/>
    </xf>
    <xf numFmtId="0" fontId="0" fillId="0" borderId="1" xfId="0" applyFont="1" applyBorder="1" applyAlignment="1">
      <alignment wrapText="1"/>
    </xf>
    <xf numFmtId="0" fontId="4" fillId="4" borderId="1" xfId="0" applyFont="1" applyFill="1" applyBorder="1" applyAlignment="1">
      <alignment wrapText="1"/>
    </xf>
    <xf numFmtId="165" fontId="0" fillId="0" borderId="1" xfId="0" applyNumberFormat="1" applyFill="1" applyBorder="1"/>
    <xf numFmtId="0" fontId="0" fillId="0" borderId="1" xfId="0" applyFont="1" applyFill="1" applyBorder="1" applyAlignment="1">
      <alignment wrapText="1"/>
    </xf>
    <xf numFmtId="0" fontId="0" fillId="4" borderId="1" xfId="0" applyFont="1" applyFill="1" applyBorder="1" applyAlignment="1">
      <alignment horizontal="justify" vertical="center"/>
    </xf>
    <xf numFmtId="3" fontId="4" fillId="0" borderId="1" xfId="0" applyNumberFormat="1" applyFont="1" applyFill="1" applyBorder="1"/>
    <xf numFmtId="0" fontId="0" fillId="4" borderId="1" xfId="0" applyFont="1" applyFill="1" applyBorder="1" applyAlignment="1">
      <alignment wrapText="1"/>
    </xf>
    <xf numFmtId="0" fontId="0" fillId="0" borderId="3" xfId="0" applyBorder="1"/>
    <xf numFmtId="0" fontId="0" fillId="0" borderId="3" xfId="0" applyFill="1" applyBorder="1"/>
    <xf numFmtId="0" fontId="0" fillId="4" borderId="3" xfId="0" applyFill="1" applyBorder="1" applyAlignment="1">
      <alignment wrapText="1"/>
    </xf>
    <xf numFmtId="0" fontId="0" fillId="0" borderId="3" xfId="0" applyFill="1" applyBorder="1" applyAlignment="1">
      <alignment wrapText="1"/>
    </xf>
    <xf numFmtId="0" fontId="0" fillId="7" borderId="3" xfId="0" applyFill="1" applyBorder="1"/>
    <xf numFmtId="0" fontId="0" fillId="5" borderId="3" xfId="0" applyFill="1" applyBorder="1"/>
    <xf numFmtId="0" fontId="6" fillId="6" borderId="3" xfId="0" applyFont="1" applyFill="1" applyBorder="1"/>
    <xf numFmtId="0" fontId="0" fillId="3" borderId="3" xfId="0" applyFill="1" applyBorder="1"/>
    <xf numFmtId="0" fontId="6" fillId="0" borderId="3" xfId="0" applyFont="1" applyFill="1" applyBorder="1"/>
    <xf numFmtId="0" fontId="6" fillId="0" borderId="0" xfId="0" applyFont="1" applyFill="1" applyBorder="1"/>
    <xf numFmtId="0" fontId="6" fillId="4" borderId="0" xfId="0" applyFont="1" applyFill="1" applyBorder="1"/>
    <xf numFmtId="0" fontId="0" fillId="0" borderId="1" xfId="0" applyBorder="1" applyAlignment="1">
      <alignment horizontal="left" vertical="center" wrapText="1" indent="1"/>
    </xf>
    <xf numFmtId="0" fontId="1" fillId="10" borderId="1" xfId="0" applyFont="1" applyFill="1" applyBorder="1"/>
    <xf numFmtId="0" fontId="7" fillId="0" borderId="1" xfId="0" applyFont="1" applyFill="1" applyBorder="1"/>
    <xf numFmtId="165" fontId="2" fillId="0" borderId="1" xfId="0" applyNumberFormat="1" applyFont="1" applyFill="1" applyBorder="1"/>
    <xf numFmtId="164" fontId="0" fillId="0" borderId="1" xfId="0" applyNumberFormat="1" applyBorder="1"/>
    <xf numFmtId="165" fontId="0" fillId="0" borderId="1" xfId="0" applyNumberFormat="1" applyFont="1" applyFill="1" applyBorder="1"/>
    <xf numFmtId="165" fontId="1" fillId="0" borderId="1" xfId="0" applyNumberFormat="1" applyFont="1" applyFill="1" applyBorder="1"/>
    <xf numFmtId="0" fontId="0" fillId="0" borderId="1" xfId="0" applyBorder="1" applyAlignment="1">
      <alignment wrapText="1"/>
    </xf>
    <xf numFmtId="0" fontId="0" fillId="0" borderId="1" xfId="0" applyFont="1" applyFill="1" applyBorder="1" applyAlignment="1">
      <alignment horizontal="justify" vertical="center" wrapText="1"/>
    </xf>
    <xf numFmtId="165" fontId="10" fillId="0" borderId="1" xfId="0" applyNumberFormat="1" applyFont="1" applyFill="1" applyBorder="1"/>
    <xf numFmtId="0" fontId="2" fillId="0" borderId="1" xfId="0" applyFont="1" applyFill="1" applyBorder="1"/>
    <xf numFmtId="164" fontId="1" fillId="0" borderId="1" xfId="0" applyNumberFormat="1" applyFont="1" applyBorder="1"/>
    <xf numFmtId="165" fontId="0" fillId="0" borderId="5" xfId="0" applyNumberFormat="1" applyBorder="1"/>
    <xf numFmtId="165" fontId="1" fillId="0" borderId="4" xfId="0" applyNumberFormat="1" applyFont="1" applyBorder="1"/>
    <xf numFmtId="0" fontId="1" fillId="10" borderId="1" xfId="0" applyFont="1" applyFill="1" applyBorder="1" applyAlignment="1">
      <alignment wrapText="1"/>
    </xf>
    <xf numFmtId="2" fontId="1" fillId="10" borderId="1" xfId="0" applyNumberFormat="1" applyFont="1" applyFill="1" applyBorder="1"/>
    <xf numFmtId="0" fontId="0" fillId="0" borderId="6" xfId="0" applyBorder="1"/>
    <xf numFmtId="0" fontId="0" fillId="0" borderId="0" xfId="0" applyAlignment="1">
      <alignment wrapText="1"/>
    </xf>
    <xf numFmtId="0" fontId="0" fillId="0" borderId="1" xfId="0" applyBorder="1" applyAlignment="1">
      <alignment vertical="top"/>
    </xf>
    <xf numFmtId="164" fontId="0" fillId="0" borderId="1" xfId="0" applyNumberFormat="1" applyBorder="1" applyAlignment="1">
      <alignment vertical="top"/>
    </xf>
    <xf numFmtId="164" fontId="0" fillId="0" borderId="0" xfId="0" applyNumberFormat="1"/>
    <xf numFmtId="166" fontId="0" fillId="0" borderId="0" xfId="0" applyNumberFormat="1"/>
    <xf numFmtId="164" fontId="0" fillId="0" borderId="5" xfId="0" applyNumberFormat="1" applyBorder="1"/>
    <xf numFmtId="164" fontId="1" fillId="0" borderId="4" xfId="0" applyNumberFormat="1" applyFont="1" applyBorder="1"/>
    <xf numFmtId="164" fontId="0" fillId="0" borderId="5" xfId="0" applyNumberFormat="1" applyBorder="1" applyAlignment="1">
      <alignment vertical="top"/>
    </xf>
    <xf numFmtId="4" fontId="0" fillId="0" borderId="1" xfId="0" applyNumberFormat="1" applyFont="1" applyBorder="1" applyAlignment="1">
      <alignment horizontal="right"/>
    </xf>
    <xf numFmtId="0" fontId="0" fillId="0" borderId="5" xfId="0" applyFont="1" applyBorder="1" applyAlignment="1">
      <alignment wrapText="1"/>
    </xf>
    <xf numFmtId="0" fontId="0" fillId="0" borderId="6" xfId="0" applyFont="1" applyBorder="1"/>
    <xf numFmtId="0" fontId="0" fillId="0" borderId="7" xfId="0" applyFont="1" applyBorder="1" applyAlignment="1">
      <alignment wrapText="1"/>
    </xf>
    <xf numFmtId="4" fontId="0" fillId="0" borderId="7" xfId="0" applyNumberFormat="1" applyFont="1" applyBorder="1" applyAlignment="1">
      <alignment horizontal="right"/>
    </xf>
    <xf numFmtId="4" fontId="0" fillId="0" borderId="5" xfId="0" applyNumberFormat="1" applyFont="1" applyBorder="1" applyAlignment="1">
      <alignment horizontal="right"/>
    </xf>
    <xf numFmtId="0" fontId="3" fillId="0" borderId="1" xfId="0" applyFont="1" applyBorder="1" applyAlignment="1">
      <alignment vertical="center" wrapText="1"/>
    </xf>
    <xf numFmtId="0" fontId="0" fillId="0" borderId="1" xfId="0" applyFont="1" applyBorder="1" applyAlignment="1">
      <alignment vertical="center" wrapText="1"/>
    </xf>
    <xf numFmtId="0" fontId="11" fillId="0" borderId="1" xfId="0" applyFont="1" applyBorder="1" applyAlignment="1">
      <alignment vertical="center" wrapText="1"/>
    </xf>
    <xf numFmtId="4" fontId="0" fillId="0" borderId="1" xfId="0" applyNumberFormat="1" applyFont="1" applyBorder="1" applyAlignment="1">
      <alignment horizontal="right" vertical="center"/>
    </xf>
    <xf numFmtId="0" fontId="3" fillId="0" borderId="0" xfId="0" applyFont="1"/>
    <xf numFmtId="0" fontId="4" fillId="0" borderId="5" xfId="0" applyFont="1" applyBorder="1" applyAlignment="1">
      <alignment horizontal="left" vertical="top" wrapText="1"/>
    </xf>
    <xf numFmtId="0" fontId="4" fillId="0" borderId="8" xfId="0" applyFont="1" applyBorder="1" applyAlignment="1"/>
    <xf numFmtId="0" fontId="4" fillId="0" borderId="7" xfId="0" applyFont="1" applyBorder="1" applyAlignment="1"/>
  </cellXfs>
  <cellStyles count="2">
    <cellStyle name="Komma 2" xfId="1" xr:uid="{00000000-0005-0000-0000-000000000000}"/>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eullekr\AppData\Local\Microsoft\Windows\Temporary%20Internet%20Files\Content.Outlook\RE2BMZ7D\043-sjablo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ricele\OneDrive%20voor%20Bedrijven\OneDrive%20-%20Vlaamse%20overheid%20-%20Office%20365\SV\SV%20104\123%20deelantw%20bij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ricele\OneDrive%20voor%20Bedrijven\OneDrive%20-%20Vlaamse%20overheid%20-%20Office%20365\SV\SV%20104\Bijlage%20bij%20antwoord%20S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ricele\OneDrive%20voor%20Bedrijven\OneDrive%20-%20Vlaamse%20overheid%20-%20Office%20365\SV\SV%20104\Kopie%20van%20SV104_Sjabloon_bedra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Bedrag per project"/>
      <sheetName val="Blad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Bedrag per project"/>
      <sheetName val="Blad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Bedrag per project"/>
      <sheetName val="Blad3"/>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Bedrag per project"/>
      <sheetName val="Blad3"/>
    </sheetNames>
    <sheetDataSet>
      <sheetData sheetId="0"/>
      <sheetData sheetId="1"/>
      <sheetData sheetId="2"/>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
  <sheetViews>
    <sheetView tabSelected="1" workbookViewId="0">
      <selection sqref="A1:D1048576"/>
    </sheetView>
  </sheetViews>
  <sheetFormatPr defaultRowHeight="14.4" x14ac:dyDescent="0.3"/>
  <cols>
    <col min="1" max="1" width="31.5546875" bestFit="1" customWidth="1"/>
    <col min="2" max="2" width="14.5546875" bestFit="1" customWidth="1"/>
    <col min="3" max="3" width="27.109375" bestFit="1" customWidth="1"/>
    <col min="4" max="4" width="26.44140625" customWidth="1"/>
  </cols>
  <sheetData>
    <row r="1" spans="1:4" x14ac:dyDescent="0.3">
      <c r="A1" s="61" t="s">
        <v>72</v>
      </c>
      <c r="B1" s="61" t="s">
        <v>85</v>
      </c>
      <c r="C1" s="61" t="s">
        <v>73</v>
      </c>
      <c r="D1" s="61" t="s">
        <v>86</v>
      </c>
    </row>
    <row r="2" spans="1:4" x14ac:dyDescent="0.3">
      <c r="A2" s="11" t="s">
        <v>74</v>
      </c>
      <c r="B2" s="11" t="s">
        <v>87</v>
      </c>
      <c r="C2" s="11" t="s">
        <v>88</v>
      </c>
      <c r="D2" s="64">
        <f>'Cultuur - Jeugd'!C54</f>
        <v>2753000</v>
      </c>
    </row>
    <row r="3" spans="1:4" x14ac:dyDescent="0.3">
      <c r="A3" s="11" t="s">
        <v>74</v>
      </c>
      <c r="B3" s="11" t="s">
        <v>87</v>
      </c>
      <c r="C3" s="11" t="s">
        <v>75</v>
      </c>
      <c r="D3" s="64">
        <f>'Cultuur - Jeugd'!C53</f>
        <v>56402380</v>
      </c>
    </row>
    <row r="4" spans="1:4" s="10" customFormat="1" x14ac:dyDescent="0.3">
      <c r="A4" s="11" t="s">
        <v>74</v>
      </c>
      <c r="B4" s="11" t="s">
        <v>87</v>
      </c>
      <c r="C4" s="11" t="s">
        <v>107</v>
      </c>
      <c r="D4" s="64">
        <f>'Cultuur - Jeugd'!C55</f>
        <v>11240620</v>
      </c>
    </row>
    <row r="5" spans="1:4" x14ac:dyDescent="0.3">
      <c r="A5" s="11" t="s">
        <v>89</v>
      </c>
      <c r="B5" s="11" t="s">
        <v>87</v>
      </c>
      <c r="C5" s="11" t="s">
        <v>90</v>
      </c>
      <c r="D5" s="64">
        <v>7454000</v>
      </c>
    </row>
    <row r="6" spans="1:4" x14ac:dyDescent="0.3">
      <c r="A6" s="11" t="s">
        <v>91</v>
      </c>
      <c r="B6" s="11" t="s">
        <v>92</v>
      </c>
      <c r="C6" s="11" t="s">
        <v>93</v>
      </c>
      <c r="D6" s="64">
        <v>478176.4</v>
      </c>
    </row>
    <row r="7" spans="1:4" ht="15" thickBot="1" x14ac:dyDescent="0.35">
      <c r="A7" s="11" t="s">
        <v>219</v>
      </c>
      <c r="B7" s="11" t="s">
        <v>94</v>
      </c>
      <c r="C7" s="11" t="s">
        <v>220</v>
      </c>
      <c r="D7" s="82">
        <v>21463186.649999999</v>
      </c>
    </row>
    <row r="8" spans="1:4" s="10" customFormat="1" ht="15" thickBot="1" x14ac:dyDescent="0.35">
      <c r="A8" s="23"/>
      <c r="B8" s="23"/>
      <c r="C8" s="23"/>
      <c r="D8" s="83">
        <f>SUM(D2:D7)</f>
        <v>99791363.050000012</v>
      </c>
    </row>
    <row r="10" spans="1:4" x14ac:dyDescent="0.3">
      <c r="C10" s="23" t="s">
        <v>107</v>
      </c>
      <c r="D10" s="23" t="s">
        <v>108</v>
      </c>
    </row>
  </sheetData>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9"/>
  <sheetViews>
    <sheetView topLeftCell="C1" zoomScaleNormal="100" zoomScalePageLayoutView="75" workbookViewId="0">
      <selection sqref="A1:G1048576"/>
    </sheetView>
  </sheetViews>
  <sheetFormatPr defaultColWidth="9.109375" defaultRowHeight="14.4" x14ac:dyDescent="0.3"/>
  <cols>
    <col min="1" max="1" width="16.6640625" style="10" bestFit="1" customWidth="1"/>
    <col min="2" max="2" width="16.6640625" style="10" customWidth="1"/>
    <col min="3" max="3" width="44.6640625" style="10" bestFit="1" customWidth="1"/>
    <col min="4" max="4" width="38.44140625" style="10" customWidth="1"/>
    <col min="5" max="5" width="8.6640625" style="10" bestFit="1" customWidth="1"/>
    <col min="6" max="6" width="17.44140625" style="21" customWidth="1"/>
    <col min="7" max="7" width="63.5546875" style="10" customWidth="1"/>
    <col min="8" max="8" width="27.109375" style="11" hidden="1" customWidth="1"/>
    <col min="9" max="9" width="12.6640625" style="10" bestFit="1" customWidth="1"/>
    <col min="10" max="16384" width="9.109375" style="10"/>
  </cols>
  <sheetData>
    <row r="1" spans="1:14" x14ac:dyDescent="0.3">
      <c r="A1" s="61" t="s">
        <v>72</v>
      </c>
      <c r="B1" s="61" t="s">
        <v>73</v>
      </c>
      <c r="C1" s="61" t="s">
        <v>76</v>
      </c>
      <c r="D1" s="61" t="s">
        <v>77</v>
      </c>
      <c r="E1" s="61" t="s">
        <v>79</v>
      </c>
      <c r="F1" s="61" t="s">
        <v>80</v>
      </c>
      <c r="G1" s="61" t="s">
        <v>81</v>
      </c>
      <c r="H1" s="49"/>
      <c r="I1" s="23"/>
      <c r="J1" s="23"/>
      <c r="K1" s="23"/>
      <c r="L1" s="23"/>
      <c r="M1" s="23"/>
      <c r="N1" s="23"/>
    </row>
    <row r="2" spans="1:14" x14ac:dyDescent="0.3">
      <c r="A2" s="11" t="str">
        <f t="shared" ref="A2:A50" ca="1" si="0">$A$2</f>
        <v>Sven Gatz</v>
      </c>
      <c r="B2" s="11" t="str">
        <f t="shared" ref="B2:B50" ca="1" si="1">$B$2</f>
        <v>Cultuur</v>
      </c>
      <c r="C2" s="70" t="s">
        <v>0</v>
      </c>
      <c r="D2" s="62" t="s">
        <v>21</v>
      </c>
      <c r="E2" s="62" t="s">
        <v>21</v>
      </c>
      <c r="F2" s="63">
        <f>SUM(F3:F8)</f>
        <v>29673000</v>
      </c>
      <c r="G2" s="2"/>
      <c r="H2" s="27" t="s">
        <v>21</v>
      </c>
      <c r="I2" s="23"/>
      <c r="J2" s="23"/>
      <c r="K2" s="23"/>
      <c r="L2" s="23"/>
      <c r="M2" s="23"/>
      <c r="N2" s="23"/>
    </row>
    <row r="3" spans="1:14" x14ac:dyDescent="0.3">
      <c r="A3" s="11" t="str">
        <f t="shared" ca="1" si="0"/>
        <v>Sven Gatz</v>
      </c>
      <c r="B3" s="11" t="str">
        <f t="shared" ca="1" si="1"/>
        <v>Cultuur</v>
      </c>
      <c r="C3" s="62" t="s">
        <v>0</v>
      </c>
      <c r="D3" s="1" t="s">
        <v>16</v>
      </c>
      <c r="E3" s="62" t="s">
        <v>78</v>
      </c>
      <c r="F3" s="38"/>
      <c r="G3" s="11"/>
      <c r="H3" s="49"/>
      <c r="I3" s="23"/>
      <c r="J3" s="23"/>
      <c r="K3" s="23"/>
      <c r="L3" s="23"/>
      <c r="M3" s="23"/>
      <c r="N3" s="23"/>
    </row>
    <row r="4" spans="1:14" ht="72" x14ac:dyDescent="0.3">
      <c r="A4" s="11" t="str">
        <f t="shared" ca="1" si="0"/>
        <v>Sven Gatz</v>
      </c>
      <c r="B4" s="11" t="str">
        <f t="shared" ca="1" si="1"/>
        <v>Cultuur</v>
      </c>
      <c r="C4" s="62" t="s">
        <v>0</v>
      </c>
      <c r="D4" s="1" t="s">
        <v>16</v>
      </c>
      <c r="E4" s="62" t="s">
        <v>78</v>
      </c>
      <c r="F4" s="64">
        <v>2861000</v>
      </c>
      <c r="G4" s="39" t="s">
        <v>23</v>
      </c>
      <c r="H4" s="56"/>
      <c r="I4" s="23"/>
      <c r="J4" s="23"/>
      <c r="K4" s="23"/>
      <c r="L4" s="23"/>
      <c r="M4" s="23"/>
      <c r="N4" s="23"/>
    </row>
    <row r="5" spans="1:14" s="31" customFormat="1" ht="28.8" x14ac:dyDescent="0.3">
      <c r="A5" s="11" t="str">
        <f t="shared" ca="1" si="0"/>
        <v>Sven Gatz</v>
      </c>
      <c r="B5" s="11" t="str">
        <f t="shared" ca="1" si="1"/>
        <v>Cultuur</v>
      </c>
      <c r="C5" s="62" t="s">
        <v>0</v>
      </c>
      <c r="D5" s="1" t="s">
        <v>16</v>
      </c>
      <c r="E5" s="62" t="s">
        <v>78</v>
      </c>
      <c r="F5" s="64">
        <v>252000</v>
      </c>
      <c r="G5" s="41" t="s">
        <v>56</v>
      </c>
      <c r="H5" s="57"/>
      <c r="I5" s="58"/>
      <c r="J5" s="58"/>
      <c r="K5" s="58"/>
      <c r="L5" s="58"/>
      <c r="M5" s="58"/>
      <c r="N5" s="58"/>
    </row>
    <row r="6" spans="1:14" x14ac:dyDescent="0.3">
      <c r="A6" s="11" t="str">
        <f t="shared" ca="1" si="0"/>
        <v>Sven Gatz</v>
      </c>
      <c r="B6" s="11" t="s">
        <v>88</v>
      </c>
      <c r="C6" s="62" t="s">
        <v>0</v>
      </c>
      <c r="D6" s="1" t="s">
        <v>16</v>
      </c>
      <c r="E6" s="62" t="s">
        <v>78</v>
      </c>
      <c r="F6" s="64">
        <v>770000</v>
      </c>
      <c r="G6" s="15" t="s">
        <v>24</v>
      </c>
      <c r="H6" s="49"/>
      <c r="I6" s="23"/>
      <c r="J6" s="23"/>
      <c r="K6" s="23"/>
      <c r="L6" s="23"/>
      <c r="M6" s="23"/>
      <c r="N6" s="23"/>
    </row>
    <row r="7" spans="1:14" x14ac:dyDescent="0.3">
      <c r="A7" s="11" t="str">
        <f t="shared" ca="1" si="0"/>
        <v>Sven Gatz</v>
      </c>
      <c r="B7" s="11" t="str">
        <f t="shared" ca="1" si="1"/>
        <v>Cultuur</v>
      </c>
      <c r="C7" s="62" t="s">
        <v>0</v>
      </c>
      <c r="D7" s="1" t="s">
        <v>16</v>
      </c>
      <c r="E7" s="62" t="s">
        <v>78</v>
      </c>
      <c r="F7" s="64">
        <v>1984000</v>
      </c>
      <c r="G7" s="15" t="s">
        <v>25</v>
      </c>
      <c r="H7" s="49"/>
      <c r="I7" s="23"/>
      <c r="J7" s="23"/>
      <c r="K7" s="23"/>
      <c r="L7" s="23"/>
      <c r="M7" s="23"/>
      <c r="N7" s="23"/>
    </row>
    <row r="8" spans="1:14" ht="28.8" x14ac:dyDescent="0.3">
      <c r="A8" s="11" t="str">
        <f t="shared" ca="1" si="0"/>
        <v>Sven Gatz</v>
      </c>
      <c r="B8" s="11" t="str">
        <f t="shared" ca="1" si="1"/>
        <v>Cultuur</v>
      </c>
      <c r="C8" s="62" t="s">
        <v>0</v>
      </c>
      <c r="D8" s="67" t="s">
        <v>101</v>
      </c>
      <c r="E8" s="62" t="s">
        <v>78</v>
      </c>
      <c r="F8" s="64">
        <v>23806000</v>
      </c>
      <c r="G8" s="42" t="s">
        <v>60</v>
      </c>
      <c r="H8" s="50"/>
      <c r="I8" s="23"/>
      <c r="J8" s="23"/>
      <c r="K8" s="23"/>
      <c r="L8" s="23"/>
      <c r="M8" s="23"/>
      <c r="N8" s="23"/>
    </row>
    <row r="9" spans="1:14" x14ac:dyDescent="0.3">
      <c r="A9" s="11"/>
      <c r="B9" s="11"/>
      <c r="C9" s="70" t="s">
        <v>106</v>
      </c>
      <c r="D9" s="67"/>
      <c r="E9" s="62"/>
      <c r="F9" s="71">
        <f>SUM(F10:F19)</f>
        <v>9308620</v>
      </c>
      <c r="G9" s="42"/>
      <c r="H9" s="50"/>
      <c r="I9" s="23"/>
      <c r="J9" s="23"/>
      <c r="K9" s="23"/>
      <c r="L9" s="23"/>
      <c r="M9" s="23"/>
      <c r="N9" s="23"/>
    </row>
    <row r="10" spans="1:14" x14ac:dyDescent="0.3">
      <c r="A10" s="11" t="str">
        <f t="shared" ca="1" si="0"/>
        <v>Sven Gatz</v>
      </c>
      <c r="B10" s="11" t="s">
        <v>102</v>
      </c>
      <c r="C10" s="7" t="s">
        <v>1</v>
      </c>
      <c r="D10" s="7" t="s">
        <v>82</v>
      </c>
      <c r="E10" s="62" t="s">
        <v>78</v>
      </c>
      <c r="F10" s="64">
        <v>6316000</v>
      </c>
      <c r="G10" s="14" t="s">
        <v>61</v>
      </c>
      <c r="H10" s="49"/>
      <c r="I10" s="23"/>
      <c r="J10" s="23"/>
      <c r="K10" s="23"/>
      <c r="L10" s="23"/>
      <c r="M10" s="23"/>
      <c r="N10" s="23"/>
    </row>
    <row r="11" spans="1:14" s="29" customFormat="1" x14ac:dyDescent="0.3">
      <c r="A11" s="11" t="str">
        <f t="shared" ca="1" si="0"/>
        <v>Sven Gatz</v>
      </c>
      <c r="B11" s="11" t="s">
        <v>102</v>
      </c>
      <c r="C11" s="7" t="s">
        <v>1</v>
      </c>
      <c r="D11" s="7" t="s">
        <v>82</v>
      </c>
      <c r="E11" s="62" t="s">
        <v>78</v>
      </c>
      <c r="F11" s="64">
        <v>187620</v>
      </c>
      <c r="G11" s="43" t="s">
        <v>47</v>
      </c>
      <c r="H11" s="35"/>
      <c r="I11" s="33"/>
      <c r="J11" s="33"/>
      <c r="K11" s="33"/>
      <c r="L11" s="33"/>
      <c r="M11" s="33"/>
      <c r="N11" s="33"/>
    </row>
    <row r="12" spans="1:14" x14ac:dyDescent="0.3">
      <c r="A12" s="11" t="str">
        <f t="shared" ca="1" si="0"/>
        <v>Sven Gatz</v>
      </c>
      <c r="B12" s="11" t="s">
        <v>102</v>
      </c>
      <c r="C12" s="7" t="s">
        <v>1</v>
      </c>
      <c r="D12" s="7" t="s">
        <v>82</v>
      </c>
      <c r="E12" s="62" t="s">
        <v>78</v>
      </c>
      <c r="F12" s="64">
        <v>122000</v>
      </c>
      <c r="G12" s="17" t="s">
        <v>2</v>
      </c>
      <c r="H12" s="36"/>
      <c r="I12" s="34"/>
      <c r="J12" s="34"/>
      <c r="K12" s="34"/>
      <c r="L12" s="34"/>
      <c r="M12" s="34"/>
      <c r="N12" s="34"/>
    </row>
    <row r="13" spans="1:14" x14ac:dyDescent="0.3">
      <c r="A13" s="11" t="str">
        <f t="shared" ca="1" si="0"/>
        <v>Sven Gatz</v>
      </c>
      <c r="B13" s="11" t="str">
        <f t="shared" ca="1" si="1"/>
        <v>Cultuur</v>
      </c>
      <c r="C13" s="7" t="s">
        <v>1</v>
      </c>
      <c r="D13" s="7" t="s">
        <v>82</v>
      </c>
      <c r="E13" s="62" t="s">
        <v>78</v>
      </c>
      <c r="F13" s="64">
        <v>790000</v>
      </c>
      <c r="G13" s="17" t="s">
        <v>26</v>
      </c>
      <c r="H13" s="36"/>
      <c r="I13" s="34"/>
      <c r="J13" s="34"/>
      <c r="K13" s="34"/>
      <c r="L13" s="34"/>
      <c r="M13" s="34"/>
      <c r="N13" s="34"/>
    </row>
    <row r="14" spans="1:14" x14ac:dyDescent="0.3">
      <c r="A14" s="11" t="str">
        <f t="shared" ca="1" si="0"/>
        <v>Sven Gatz</v>
      </c>
      <c r="B14" s="11" t="s">
        <v>88</v>
      </c>
      <c r="C14" s="7" t="s">
        <v>1</v>
      </c>
      <c r="D14" s="7" t="s">
        <v>82</v>
      </c>
      <c r="E14" s="62" t="s">
        <v>78</v>
      </c>
      <c r="F14" s="64">
        <v>56000</v>
      </c>
      <c r="G14" s="17" t="s">
        <v>27</v>
      </c>
      <c r="H14" s="36"/>
      <c r="I14" s="34"/>
      <c r="J14" s="34"/>
      <c r="K14" s="34"/>
      <c r="L14" s="34"/>
      <c r="M14" s="34"/>
      <c r="N14" s="34"/>
    </row>
    <row r="15" spans="1:14" s="13" customFormat="1" x14ac:dyDescent="0.3">
      <c r="A15" s="11" t="str">
        <f t="shared" ca="1" si="0"/>
        <v>Sven Gatz</v>
      </c>
      <c r="B15" s="11" t="str">
        <f>B12</f>
        <v>Cultuur / Jeugd</v>
      </c>
      <c r="C15" s="7" t="s">
        <v>1</v>
      </c>
      <c r="D15" s="7" t="s">
        <v>82</v>
      </c>
      <c r="E15" s="62" t="s">
        <v>78</v>
      </c>
      <c r="F15" s="64">
        <v>221000</v>
      </c>
      <c r="G15" s="17" t="s">
        <v>28</v>
      </c>
      <c r="H15" s="36"/>
      <c r="I15" s="34"/>
      <c r="J15" s="34"/>
      <c r="K15" s="34"/>
      <c r="L15" s="34"/>
      <c r="M15" s="34"/>
      <c r="N15" s="34"/>
    </row>
    <row r="16" spans="1:14" s="18" customFormat="1" ht="13.95" customHeight="1" x14ac:dyDescent="0.3">
      <c r="A16" s="11" t="str">
        <f t="shared" ca="1" si="0"/>
        <v>Sven Gatz</v>
      </c>
      <c r="B16" s="11" t="str">
        <f>B12</f>
        <v>Cultuur / Jeugd</v>
      </c>
      <c r="C16" s="7" t="s">
        <v>1</v>
      </c>
      <c r="D16" s="7" t="s">
        <v>82</v>
      </c>
      <c r="E16" s="62" t="s">
        <v>78</v>
      </c>
      <c r="F16" s="64">
        <v>328000</v>
      </c>
      <c r="G16" s="17" t="s">
        <v>29</v>
      </c>
      <c r="H16" s="36"/>
      <c r="I16" s="34"/>
      <c r="J16" s="34"/>
      <c r="K16" s="34"/>
      <c r="L16" s="34"/>
      <c r="M16" s="34"/>
      <c r="N16" s="34"/>
    </row>
    <row r="17" spans="1:14" s="13" customFormat="1" ht="49.95" customHeight="1" x14ac:dyDescent="0.3">
      <c r="A17" s="11" t="str">
        <f t="shared" ca="1" si="0"/>
        <v>Sven Gatz</v>
      </c>
      <c r="B17" s="11" t="str">
        <f>B15</f>
        <v>Cultuur / Jeugd</v>
      </c>
      <c r="C17" s="7" t="s">
        <v>1</v>
      </c>
      <c r="D17" s="5" t="s">
        <v>46</v>
      </c>
      <c r="E17" s="62" t="s">
        <v>78</v>
      </c>
      <c r="F17" s="64">
        <v>250000</v>
      </c>
      <c r="G17" s="45" t="s">
        <v>103</v>
      </c>
      <c r="H17" s="37" t="s">
        <v>53</v>
      </c>
      <c r="I17" s="16"/>
      <c r="J17" s="34"/>
      <c r="K17" s="34"/>
      <c r="L17" s="34"/>
      <c r="M17" s="34"/>
      <c r="N17" s="34"/>
    </row>
    <row r="18" spans="1:14" s="13" customFormat="1" ht="28.8" x14ac:dyDescent="0.3">
      <c r="A18" s="11" t="str">
        <f t="shared" ca="1" si="0"/>
        <v>Sven Gatz</v>
      </c>
      <c r="B18" s="11" t="s">
        <v>88</v>
      </c>
      <c r="C18" s="7" t="s">
        <v>1</v>
      </c>
      <c r="D18" s="2" t="s">
        <v>3</v>
      </c>
      <c r="E18" s="62" t="s">
        <v>78</v>
      </c>
      <c r="F18" s="64">
        <v>81000</v>
      </c>
      <c r="G18" s="68" t="s">
        <v>104</v>
      </c>
      <c r="H18" s="50"/>
      <c r="I18" s="16"/>
      <c r="J18" s="16"/>
      <c r="K18" s="16"/>
      <c r="L18" s="16"/>
      <c r="M18" s="16"/>
      <c r="N18" s="34"/>
    </row>
    <row r="19" spans="1:14" s="19" customFormat="1" ht="57.6" x14ac:dyDescent="0.3">
      <c r="A19" s="11" t="str">
        <f t="shared" ca="1" si="0"/>
        <v>Sven Gatz</v>
      </c>
      <c r="B19" s="11" t="str">
        <f t="shared" ca="1" si="1"/>
        <v>Cultuur</v>
      </c>
      <c r="C19" s="7" t="s">
        <v>1</v>
      </c>
      <c r="D19" s="22" t="s">
        <v>4</v>
      </c>
      <c r="E19" s="62" t="s">
        <v>78</v>
      </c>
      <c r="F19" s="64">
        <v>957000</v>
      </c>
      <c r="G19" s="46" t="s">
        <v>105</v>
      </c>
      <c r="H19" s="51" t="s">
        <v>58</v>
      </c>
      <c r="I19" s="34"/>
      <c r="J19" s="34"/>
      <c r="K19" s="34"/>
      <c r="L19" s="34"/>
      <c r="M19" s="34"/>
      <c r="N19" s="34"/>
    </row>
    <row r="20" spans="1:14" x14ac:dyDescent="0.3">
      <c r="A20" s="11" t="str">
        <f t="shared" ca="1" si="0"/>
        <v>Sven Gatz</v>
      </c>
      <c r="B20" s="11" t="str">
        <f t="shared" ca="1" si="1"/>
        <v>Cultuur</v>
      </c>
      <c r="C20" s="7" t="s">
        <v>1</v>
      </c>
      <c r="D20" s="22" t="s">
        <v>4</v>
      </c>
      <c r="E20" s="62" t="s">
        <v>78</v>
      </c>
      <c r="F20" s="64"/>
      <c r="G20" s="22"/>
      <c r="H20" s="36"/>
      <c r="I20" s="23"/>
      <c r="J20" s="23"/>
      <c r="K20" s="23"/>
      <c r="L20" s="23"/>
      <c r="M20" s="23"/>
      <c r="N20" s="34"/>
    </row>
    <row r="21" spans="1:14" x14ac:dyDescent="0.3">
      <c r="A21" s="11"/>
      <c r="B21" s="11"/>
      <c r="C21" s="4" t="s">
        <v>42</v>
      </c>
      <c r="D21" s="4"/>
      <c r="E21" s="7"/>
      <c r="F21" s="66">
        <f>SUM(F22:F39)</f>
        <v>18390796</v>
      </c>
      <c r="G21" s="7"/>
      <c r="H21" s="36" t="s">
        <v>21</v>
      </c>
      <c r="I21" s="23"/>
      <c r="J21" s="23"/>
      <c r="K21" s="23"/>
      <c r="L21" s="23"/>
      <c r="M21" s="23"/>
      <c r="N21" s="34"/>
    </row>
    <row r="22" spans="1:14" s="30" customFormat="1" ht="34.200000000000003" customHeight="1" x14ac:dyDescent="0.3">
      <c r="A22" s="11" t="str">
        <f t="shared" ca="1" si="0"/>
        <v>Sven Gatz</v>
      </c>
      <c r="B22" s="11" t="str">
        <f t="shared" ca="1" si="1"/>
        <v>Cultuur</v>
      </c>
      <c r="C22" s="22" t="s">
        <v>98</v>
      </c>
      <c r="D22" s="22" t="s">
        <v>30</v>
      </c>
      <c r="E22" s="22" t="s">
        <v>78</v>
      </c>
      <c r="F22" s="26">
        <v>3489796</v>
      </c>
      <c r="G22" s="46" t="s">
        <v>68</v>
      </c>
      <c r="H22" s="51" t="s">
        <v>57</v>
      </c>
      <c r="I22" s="34"/>
      <c r="J22" s="34"/>
      <c r="K22" s="34"/>
      <c r="L22" s="34"/>
      <c r="M22" s="34"/>
      <c r="N22" s="34"/>
    </row>
    <row r="23" spans="1:14" s="31" customFormat="1" x14ac:dyDescent="0.3">
      <c r="A23" s="11" t="str">
        <f t="shared" ca="1" si="0"/>
        <v>Sven Gatz</v>
      </c>
      <c r="B23" s="11" t="str">
        <f t="shared" ca="1" si="1"/>
        <v>Cultuur</v>
      </c>
      <c r="C23" s="9" t="s">
        <v>42</v>
      </c>
      <c r="D23" s="9" t="s">
        <v>5</v>
      </c>
      <c r="E23" s="9" t="s">
        <v>78</v>
      </c>
      <c r="F23" s="47">
        <v>25000</v>
      </c>
      <c r="G23" s="9" t="s">
        <v>6</v>
      </c>
      <c r="I23" s="58"/>
      <c r="J23" s="58"/>
      <c r="K23" s="58"/>
      <c r="L23" s="58"/>
      <c r="M23" s="58"/>
      <c r="N23" s="59"/>
    </row>
    <row r="24" spans="1:14" s="13" customFormat="1" x14ac:dyDescent="0.3">
      <c r="A24" s="11" t="str">
        <f t="shared" ca="1" si="0"/>
        <v>Sven Gatz</v>
      </c>
      <c r="B24" s="11" t="str">
        <f t="shared" ca="1" si="1"/>
        <v>Cultuur</v>
      </c>
      <c r="C24" s="2" t="s">
        <v>42</v>
      </c>
      <c r="D24" s="2" t="s">
        <v>7</v>
      </c>
      <c r="E24" s="2" t="s">
        <v>78</v>
      </c>
      <c r="F24" s="44">
        <v>570000</v>
      </c>
      <c r="G24" s="7" t="s">
        <v>31</v>
      </c>
      <c r="H24" s="50" t="s">
        <v>21</v>
      </c>
      <c r="I24" s="16"/>
      <c r="J24" s="16"/>
      <c r="K24" s="16"/>
      <c r="L24" s="16"/>
      <c r="M24" s="16"/>
      <c r="N24" s="34"/>
    </row>
    <row r="25" spans="1:14" s="13" customFormat="1" x14ac:dyDescent="0.3">
      <c r="A25" s="11" t="str">
        <f t="shared" ca="1" si="0"/>
        <v>Sven Gatz</v>
      </c>
      <c r="B25" s="11" t="str">
        <f t="shared" ca="1" si="1"/>
        <v>Cultuur</v>
      </c>
      <c r="C25" s="2" t="s">
        <v>42</v>
      </c>
      <c r="D25" s="2" t="s">
        <v>8</v>
      </c>
      <c r="E25" s="2" t="s">
        <v>78</v>
      </c>
      <c r="F25" s="44">
        <v>6000</v>
      </c>
      <c r="G25" s="7" t="s">
        <v>32</v>
      </c>
      <c r="H25" s="36" t="s">
        <v>21</v>
      </c>
      <c r="I25" s="16"/>
      <c r="J25" s="16"/>
      <c r="K25" s="16"/>
      <c r="L25" s="16"/>
      <c r="M25" s="16"/>
      <c r="N25" s="34"/>
    </row>
    <row r="26" spans="1:14" s="13" customFormat="1" ht="28.8" x14ac:dyDescent="0.3">
      <c r="A26" s="11" t="str">
        <f t="shared" ca="1" si="0"/>
        <v>Sven Gatz</v>
      </c>
      <c r="B26" s="11" t="s">
        <v>88</v>
      </c>
      <c r="C26" s="3" t="s">
        <v>42</v>
      </c>
      <c r="D26" s="3" t="s">
        <v>9</v>
      </c>
      <c r="E26" s="3" t="s">
        <v>78</v>
      </c>
      <c r="F26" s="44">
        <v>1396000</v>
      </c>
      <c r="G26" s="45" t="s">
        <v>33</v>
      </c>
      <c r="H26" s="52" t="s">
        <v>21</v>
      </c>
      <c r="I26" s="16"/>
      <c r="J26" s="16"/>
      <c r="K26" s="16"/>
      <c r="L26" s="16"/>
      <c r="M26" s="16"/>
      <c r="N26" s="34"/>
    </row>
    <row r="27" spans="1:14" s="13" customFormat="1" ht="28.8" x14ac:dyDescent="0.3">
      <c r="A27" s="11" t="str">
        <f t="shared" ca="1" si="0"/>
        <v>Sven Gatz</v>
      </c>
      <c r="B27" s="11" t="s">
        <v>88</v>
      </c>
      <c r="C27" s="3" t="s">
        <v>42</v>
      </c>
      <c r="D27" s="3" t="s">
        <v>55</v>
      </c>
      <c r="E27" s="3" t="s">
        <v>78</v>
      </c>
      <c r="F27" s="44">
        <v>450000</v>
      </c>
      <c r="G27" s="60" t="s">
        <v>65</v>
      </c>
      <c r="H27" s="52"/>
      <c r="I27" s="16"/>
      <c r="J27" s="16"/>
      <c r="K27" s="16"/>
      <c r="L27" s="16"/>
      <c r="M27" s="16"/>
      <c r="N27" s="34"/>
    </row>
    <row r="28" spans="1:14" s="13" customFormat="1" ht="72" x14ac:dyDescent="0.3">
      <c r="A28" s="11" t="str">
        <f t="shared" ca="1" si="0"/>
        <v>Sven Gatz</v>
      </c>
      <c r="B28" s="11" t="str">
        <f t="shared" ca="1" si="1"/>
        <v>Cultuur</v>
      </c>
      <c r="C28" s="2" t="s">
        <v>42</v>
      </c>
      <c r="D28" s="2" t="s">
        <v>34</v>
      </c>
      <c r="E28" s="2" t="s">
        <v>78</v>
      </c>
      <c r="F28" s="40">
        <v>3042000</v>
      </c>
      <c r="G28" s="60" t="s">
        <v>69</v>
      </c>
      <c r="H28" s="50"/>
      <c r="I28" s="16"/>
      <c r="J28" s="16"/>
      <c r="K28" s="16"/>
      <c r="L28" s="16"/>
      <c r="M28" s="16"/>
      <c r="N28" s="34"/>
    </row>
    <row r="29" spans="1:14" s="18" customFormat="1" ht="28.8" x14ac:dyDescent="0.3">
      <c r="A29" s="11" t="str">
        <f t="shared" ca="1" si="0"/>
        <v>Sven Gatz</v>
      </c>
      <c r="B29" s="11" t="str">
        <f t="shared" ca="1" si="1"/>
        <v>Cultuur</v>
      </c>
      <c r="C29" s="22" t="s">
        <v>42</v>
      </c>
      <c r="D29" s="22" t="s">
        <v>35</v>
      </c>
      <c r="E29" s="22" t="s">
        <v>78</v>
      </c>
      <c r="F29" s="26">
        <v>500000</v>
      </c>
      <c r="G29" s="60" t="s">
        <v>70</v>
      </c>
      <c r="H29" s="36"/>
      <c r="I29" s="34"/>
      <c r="J29" s="34"/>
      <c r="K29" s="34"/>
      <c r="L29" s="34"/>
      <c r="M29" s="34"/>
      <c r="N29" s="34"/>
    </row>
    <row r="30" spans="1:14" s="28" customFormat="1" ht="28.8" x14ac:dyDescent="0.3">
      <c r="A30" s="11" t="str">
        <f t="shared" ca="1" si="0"/>
        <v>Sven Gatz</v>
      </c>
      <c r="B30" s="11" t="str">
        <f t="shared" ca="1" si="1"/>
        <v>Cultuur</v>
      </c>
      <c r="C30" s="22" t="s">
        <v>42</v>
      </c>
      <c r="D30" s="22" t="s">
        <v>50</v>
      </c>
      <c r="E30" s="22" t="s">
        <v>78</v>
      </c>
      <c r="F30" s="26">
        <v>150000</v>
      </c>
      <c r="G30" s="60" t="s">
        <v>71</v>
      </c>
      <c r="H30" s="51" t="s">
        <v>52</v>
      </c>
      <c r="I30" s="34"/>
      <c r="J30" s="34"/>
      <c r="K30" s="34"/>
      <c r="L30" s="34"/>
      <c r="M30" s="34"/>
      <c r="N30" s="34"/>
    </row>
    <row r="31" spans="1:14" s="13" customFormat="1" ht="28.8" x14ac:dyDescent="0.3">
      <c r="A31" s="11" t="str">
        <f t="shared" ca="1" si="0"/>
        <v>Sven Gatz</v>
      </c>
      <c r="B31" s="11" t="str">
        <f t="shared" ca="1" si="1"/>
        <v>Cultuur</v>
      </c>
      <c r="C31" s="2" t="s">
        <v>42</v>
      </c>
      <c r="D31" s="2" t="s">
        <v>10</v>
      </c>
      <c r="E31" s="2" t="s">
        <v>78</v>
      </c>
      <c r="F31" s="40">
        <v>1021000</v>
      </c>
      <c r="G31" s="6" t="s">
        <v>36</v>
      </c>
      <c r="H31" s="50"/>
      <c r="I31" s="16"/>
      <c r="J31" s="16"/>
      <c r="K31" s="16"/>
      <c r="L31" s="16"/>
      <c r="M31" s="16"/>
      <c r="N31" s="34"/>
    </row>
    <row r="32" spans="1:14" s="13" customFormat="1" ht="21" customHeight="1" x14ac:dyDescent="0.3">
      <c r="A32" s="11" t="str">
        <f t="shared" ca="1" si="0"/>
        <v>Sven Gatz</v>
      </c>
      <c r="B32" s="11" t="s">
        <v>102</v>
      </c>
      <c r="C32" s="2" t="s">
        <v>42</v>
      </c>
      <c r="D32" s="2" t="s">
        <v>10</v>
      </c>
      <c r="E32" s="2" t="s">
        <v>78</v>
      </c>
      <c r="F32" s="47">
        <v>310000</v>
      </c>
      <c r="G32" s="3" t="s">
        <v>66</v>
      </c>
      <c r="I32" s="16"/>
      <c r="J32" s="16"/>
      <c r="K32" s="16"/>
      <c r="L32" s="16"/>
      <c r="M32" s="16"/>
      <c r="N32" s="34"/>
    </row>
    <row r="33" spans="1:14" s="13" customFormat="1" ht="28.8" x14ac:dyDescent="0.3">
      <c r="A33" s="11" t="str">
        <f t="shared" ca="1" si="0"/>
        <v>Sven Gatz</v>
      </c>
      <c r="B33" s="11" t="str">
        <f t="shared" ca="1" si="1"/>
        <v>Cultuur</v>
      </c>
      <c r="C33" s="2" t="s">
        <v>42</v>
      </c>
      <c r="D33" s="2" t="s">
        <v>10</v>
      </c>
      <c r="E33" s="2" t="s">
        <v>78</v>
      </c>
      <c r="F33" s="47">
        <v>340000</v>
      </c>
      <c r="G33" s="3" t="s">
        <v>67</v>
      </c>
      <c r="I33" s="16"/>
      <c r="J33" s="16"/>
      <c r="K33" s="16"/>
      <c r="L33" s="16"/>
      <c r="M33" s="16"/>
      <c r="N33" s="34"/>
    </row>
    <row r="34" spans="1:14" s="13" customFormat="1" x14ac:dyDescent="0.3">
      <c r="A34" s="11" t="str">
        <f t="shared" ca="1" si="0"/>
        <v>Sven Gatz</v>
      </c>
      <c r="B34" s="11" t="str">
        <f t="shared" ca="1" si="1"/>
        <v>Cultuur</v>
      </c>
      <c r="C34" s="2" t="s">
        <v>42</v>
      </c>
      <c r="D34" s="2" t="s">
        <v>10</v>
      </c>
      <c r="E34" s="2" t="s">
        <v>78</v>
      </c>
      <c r="F34" s="47">
        <v>54000</v>
      </c>
      <c r="G34" s="3" t="s">
        <v>63</v>
      </c>
      <c r="I34" s="16"/>
      <c r="J34" s="16"/>
      <c r="K34" s="16"/>
      <c r="L34" s="16"/>
      <c r="M34" s="16"/>
      <c r="N34" s="34"/>
    </row>
    <row r="35" spans="1:14" s="13" customFormat="1" x14ac:dyDescent="0.3">
      <c r="A35" s="11" t="str">
        <f t="shared" ca="1" si="0"/>
        <v>Sven Gatz</v>
      </c>
      <c r="B35" s="11" t="str">
        <f t="shared" ca="1" si="1"/>
        <v>Cultuur</v>
      </c>
      <c r="C35" s="2" t="s">
        <v>42</v>
      </c>
      <c r="D35" s="2" t="s">
        <v>10</v>
      </c>
      <c r="E35" s="2" t="s">
        <v>78</v>
      </c>
      <c r="F35" s="47">
        <v>85000</v>
      </c>
      <c r="G35" s="3" t="s">
        <v>64</v>
      </c>
      <c r="I35" s="16"/>
      <c r="J35" s="16"/>
      <c r="K35" s="16"/>
      <c r="L35" s="16"/>
      <c r="M35" s="16"/>
      <c r="N35" s="34"/>
    </row>
    <row r="36" spans="1:14" s="13" customFormat="1" x14ac:dyDescent="0.3">
      <c r="A36" s="11" t="str">
        <f t="shared" ca="1" si="0"/>
        <v>Sven Gatz</v>
      </c>
      <c r="B36" s="11" t="str">
        <f t="shared" ca="1" si="1"/>
        <v>Cultuur</v>
      </c>
      <c r="C36" s="2" t="s">
        <v>42</v>
      </c>
      <c r="D36" s="2" t="s">
        <v>11</v>
      </c>
      <c r="E36" s="2" t="s">
        <v>78</v>
      </c>
      <c r="F36" s="40">
        <v>617000</v>
      </c>
      <c r="G36" s="7" t="s">
        <v>37</v>
      </c>
      <c r="H36" s="50"/>
      <c r="I36" s="16"/>
      <c r="J36" s="16"/>
      <c r="K36" s="16"/>
      <c r="L36" s="16"/>
      <c r="M36" s="16"/>
      <c r="N36" s="34"/>
    </row>
    <row r="37" spans="1:14" s="13" customFormat="1" x14ac:dyDescent="0.3">
      <c r="A37" s="11" t="str">
        <f t="shared" ca="1" si="0"/>
        <v>Sven Gatz</v>
      </c>
      <c r="B37" s="11" t="str">
        <f t="shared" ca="1" si="1"/>
        <v>Cultuur</v>
      </c>
      <c r="C37" s="2" t="s">
        <v>42</v>
      </c>
      <c r="D37" s="2" t="s">
        <v>11</v>
      </c>
      <c r="E37" s="2" t="s">
        <v>78</v>
      </c>
      <c r="F37" s="40">
        <v>2000</v>
      </c>
      <c r="G37" s="7" t="s">
        <v>12</v>
      </c>
      <c r="H37" s="50"/>
      <c r="I37" s="16"/>
      <c r="J37" s="16"/>
      <c r="K37" s="16"/>
      <c r="L37" s="16"/>
      <c r="M37" s="16"/>
      <c r="N37" s="34"/>
    </row>
    <row r="38" spans="1:14" s="13" customFormat="1" x14ac:dyDescent="0.3">
      <c r="A38" s="11" t="str">
        <f t="shared" ca="1" si="0"/>
        <v>Sven Gatz</v>
      </c>
      <c r="B38" s="11" t="str">
        <f t="shared" ca="1" si="1"/>
        <v>Cultuur</v>
      </c>
      <c r="C38" s="2" t="s">
        <v>42</v>
      </c>
      <c r="D38" s="2" t="s">
        <v>13</v>
      </c>
      <c r="E38" s="2" t="s">
        <v>78</v>
      </c>
      <c r="F38" s="40">
        <v>511000</v>
      </c>
      <c r="G38" s="6" t="s">
        <v>38</v>
      </c>
      <c r="H38" s="50"/>
      <c r="I38" s="16"/>
      <c r="J38" s="16"/>
      <c r="K38" s="16"/>
      <c r="L38" s="16"/>
      <c r="M38" s="16"/>
      <c r="N38" s="34"/>
    </row>
    <row r="39" spans="1:14" s="19" customFormat="1" x14ac:dyDescent="0.3">
      <c r="A39" s="11" t="str">
        <f t="shared" ca="1" si="0"/>
        <v>Sven Gatz</v>
      </c>
      <c r="B39" s="11" t="str">
        <f t="shared" ca="1" si="1"/>
        <v>Cultuur</v>
      </c>
      <c r="C39" s="22" t="s">
        <v>42</v>
      </c>
      <c r="D39" s="22" t="s">
        <v>14</v>
      </c>
      <c r="E39" s="22" t="s">
        <v>78</v>
      </c>
      <c r="F39" s="26">
        <v>5822000</v>
      </c>
      <c r="G39" s="17" t="s">
        <v>39</v>
      </c>
      <c r="H39" s="53"/>
      <c r="I39" s="34"/>
      <c r="J39" s="34"/>
      <c r="K39" s="34"/>
      <c r="L39" s="34"/>
      <c r="M39" s="34"/>
      <c r="N39" s="34"/>
    </row>
    <row r="40" spans="1:14" s="8" customFormat="1" x14ac:dyDescent="0.3">
      <c r="A40" s="11" t="str">
        <f t="shared" ca="1" si="0"/>
        <v>Sven Gatz</v>
      </c>
      <c r="B40" s="11" t="str">
        <f t="shared" ca="1" si="1"/>
        <v>Cultuur</v>
      </c>
      <c r="C40" s="4" t="s">
        <v>18</v>
      </c>
      <c r="D40" s="4"/>
      <c r="E40" s="7"/>
      <c r="F40" s="66">
        <f>SUM(F41:F43)</f>
        <v>3670380</v>
      </c>
      <c r="G40" s="6"/>
      <c r="H40" s="20"/>
      <c r="I40" s="34"/>
      <c r="J40" s="34"/>
      <c r="K40" s="34"/>
      <c r="L40" s="34"/>
      <c r="M40" s="34"/>
      <c r="N40" s="34"/>
    </row>
    <row r="41" spans="1:14" s="19" customFormat="1" x14ac:dyDescent="0.3">
      <c r="A41" s="11" t="str">
        <f t="shared" ca="1" si="0"/>
        <v>Sven Gatz</v>
      </c>
      <c r="B41" s="11" t="str">
        <f t="shared" ca="1" si="1"/>
        <v>Cultuur</v>
      </c>
      <c r="C41" s="17" t="s">
        <v>84</v>
      </c>
      <c r="D41" s="17" t="s">
        <v>83</v>
      </c>
      <c r="E41" s="17" t="s">
        <v>78</v>
      </c>
      <c r="F41" s="26">
        <v>3358000</v>
      </c>
      <c r="G41" s="46" t="s">
        <v>41</v>
      </c>
      <c r="H41" s="53"/>
      <c r="I41" s="34"/>
      <c r="J41" s="34"/>
      <c r="K41" s="34"/>
      <c r="L41" s="34"/>
      <c r="M41" s="34"/>
      <c r="N41" s="34"/>
    </row>
    <row r="42" spans="1:14" s="18" customFormat="1" ht="12.6" customHeight="1" x14ac:dyDescent="0.3">
      <c r="A42" s="11" t="str">
        <f t="shared" ca="1" si="0"/>
        <v>Sven Gatz</v>
      </c>
      <c r="B42" s="11" t="str">
        <f t="shared" ca="1" si="1"/>
        <v>Cultuur</v>
      </c>
      <c r="C42" s="17" t="s">
        <v>84</v>
      </c>
      <c r="D42" s="17" t="s">
        <v>83</v>
      </c>
      <c r="E42" s="17" t="s">
        <v>78</v>
      </c>
      <c r="F42" s="26">
        <v>212380</v>
      </c>
      <c r="G42" s="46" t="s">
        <v>48</v>
      </c>
      <c r="H42" s="54"/>
      <c r="I42" s="34"/>
      <c r="J42" s="34"/>
      <c r="K42" s="34"/>
      <c r="L42" s="34"/>
      <c r="M42" s="34"/>
      <c r="N42" s="34"/>
    </row>
    <row r="43" spans="1:14" s="28" customFormat="1" ht="12.6" customHeight="1" x14ac:dyDescent="0.3">
      <c r="A43" s="11" t="str">
        <f t="shared" ca="1" si="0"/>
        <v>Sven Gatz</v>
      </c>
      <c r="B43" s="11" t="str">
        <f t="shared" ca="1" si="1"/>
        <v>Cultuur</v>
      </c>
      <c r="C43" s="17" t="s">
        <v>84</v>
      </c>
      <c r="D43" s="17" t="s">
        <v>83</v>
      </c>
      <c r="E43" s="17" t="s">
        <v>78</v>
      </c>
      <c r="F43" s="26">
        <v>100000</v>
      </c>
      <c r="G43" s="46" t="s">
        <v>51</v>
      </c>
      <c r="H43" s="55" t="s">
        <v>59</v>
      </c>
      <c r="I43" s="34"/>
      <c r="J43" s="34"/>
      <c r="K43" s="34"/>
      <c r="L43" s="34"/>
      <c r="M43" s="34"/>
      <c r="N43" s="34"/>
    </row>
    <row r="44" spans="1:14" s="8" customFormat="1" x14ac:dyDescent="0.3">
      <c r="A44" s="11" t="str">
        <f t="shared" ca="1" si="0"/>
        <v>Sven Gatz</v>
      </c>
      <c r="B44" s="11" t="s">
        <v>102</v>
      </c>
      <c r="C44" s="4" t="s">
        <v>15</v>
      </c>
      <c r="D44" s="4"/>
      <c r="E44" s="7" t="s">
        <v>78</v>
      </c>
      <c r="F44" s="69">
        <f>SUM(F45:F48)</f>
        <v>5153204</v>
      </c>
      <c r="G44" s="6"/>
      <c r="H44" s="20"/>
      <c r="I44" s="34"/>
      <c r="J44" s="34"/>
      <c r="K44" s="34"/>
      <c r="L44" s="34"/>
      <c r="M44" s="34"/>
      <c r="N44" s="34"/>
    </row>
    <row r="45" spans="1:14" ht="43.2" x14ac:dyDescent="0.3">
      <c r="A45" s="11" t="str">
        <f t="shared" ca="1" si="0"/>
        <v>Sven Gatz</v>
      </c>
      <c r="B45" s="11" t="s">
        <v>102</v>
      </c>
      <c r="C45" s="11" t="s">
        <v>99</v>
      </c>
      <c r="D45" s="11" t="s">
        <v>17</v>
      </c>
      <c r="E45" s="11" t="s">
        <v>78</v>
      </c>
      <c r="F45" s="38">
        <v>3506000</v>
      </c>
      <c r="G45" s="42" t="s">
        <v>44</v>
      </c>
      <c r="H45" s="49"/>
      <c r="I45" s="34"/>
      <c r="J45" s="34"/>
      <c r="K45" s="34"/>
      <c r="L45" s="34"/>
      <c r="M45" s="34"/>
      <c r="N45" s="34"/>
    </row>
    <row r="46" spans="1:14" s="19" customFormat="1" ht="43.2" x14ac:dyDescent="0.3">
      <c r="A46" s="11" t="str">
        <f t="shared" ca="1" si="0"/>
        <v>Sven Gatz</v>
      </c>
      <c r="B46" s="11" t="str">
        <f t="shared" ca="1" si="1"/>
        <v>Cultuur</v>
      </c>
      <c r="C46" s="22" t="s">
        <v>15</v>
      </c>
      <c r="D46" s="22" t="s">
        <v>22</v>
      </c>
      <c r="E46" s="22" t="s">
        <v>78</v>
      </c>
      <c r="F46" s="26">
        <v>793000</v>
      </c>
      <c r="G46" s="48" t="s">
        <v>49</v>
      </c>
      <c r="H46" s="53"/>
      <c r="I46" s="34"/>
      <c r="J46" s="34"/>
      <c r="K46" s="34"/>
      <c r="L46" s="34"/>
      <c r="M46" s="34"/>
      <c r="N46" s="34"/>
    </row>
    <row r="47" spans="1:14" s="18" customFormat="1" x14ac:dyDescent="0.3">
      <c r="A47" s="11" t="str">
        <f t="shared" ca="1" si="0"/>
        <v>Sven Gatz</v>
      </c>
      <c r="B47" s="11" t="str">
        <f t="shared" ca="1" si="1"/>
        <v>Cultuur</v>
      </c>
      <c r="C47" s="22" t="s">
        <v>15</v>
      </c>
      <c r="D47" s="22" t="s">
        <v>22</v>
      </c>
      <c r="E47" s="22" t="s">
        <v>78</v>
      </c>
      <c r="F47" s="26">
        <v>500000</v>
      </c>
      <c r="G47" s="17" t="s">
        <v>43</v>
      </c>
      <c r="H47" s="54"/>
      <c r="I47" s="34"/>
      <c r="J47" s="34"/>
      <c r="K47" s="34"/>
      <c r="L47" s="34"/>
      <c r="M47" s="34"/>
      <c r="N47" s="34"/>
    </row>
    <row r="48" spans="1:14" s="18" customFormat="1" ht="28.8" x14ac:dyDescent="0.3">
      <c r="A48" s="11" t="str">
        <f t="shared" ca="1" si="0"/>
        <v>Sven Gatz</v>
      </c>
      <c r="B48" s="11" t="str">
        <f t="shared" ca="1" si="1"/>
        <v>Cultuur</v>
      </c>
      <c r="C48" s="32" t="s">
        <v>15</v>
      </c>
      <c r="D48" s="32" t="s">
        <v>40</v>
      </c>
      <c r="E48" s="32" t="s">
        <v>78</v>
      </c>
      <c r="F48" s="26">
        <v>354204</v>
      </c>
      <c r="G48" s="46" t="s">
        <v>45</v>
      </c>
      <c r="H48" s="37" t="s">
        <v>54</v>
      </c>
      <c r="I48" s="34"/>
      <c r="J48" s="34"/>
      <c r="K48" s="34"/>
      <c r="L48" s="34"/>
      <c r="M48" s="34"/>
      <c r="N48" s="34"/>
    </row>
    <row r="49" spans="1:14" s="8" customFormat="1" x14ac:dyDescent="0.3">
      <c r="A49" s="11" t="str">
        <f t="shared" ca="1" si="0"/>
        <v>Sven Gatz</v>
      </c>
      <c r="B49" s="11" t="str">
        <f t="shared" ca="1" si="1"/>
        <v>Cultuur</v>
      </c>
      <c r="C49" s="4" t="s">
        <v>19</v>
      </c>
      <c r="D49" s="4"/>
      <c r="E49" s="4"/>
      <c r="F49" s="65"/>
      <c r="G49" s="2"/>
      <c r="H49" s="20"/>
      <c r="I49" s="34"/>
      <c r="J49" s="34"/>
      <c r="K49" s="34"/>
      <c r="L49" s="34"/>
      <c r="M49" s="34"/>
      <c r="N49" s="34"/>
    </row>
    <row r="50" spans="1:14" ht="29.4" customHeight="1" x14ac:dyDescent="0.3">
      <c r="A50" s="11" t="str">
        <f t="shared" ca="1" si="0"/>
        <v>Sven Gatz</v>
      </c>
      <c r="B50" s="11" t="str">
        <f t="shared" ca="1" si="1"/>
        <v>Cultuur</v>
      </c>
      <c r="C50" s="2" t="s">
        <v>100</v>
      </c>
      <c r="D50" s="2" t="s">
        <v>20</v>
      </c>
      <c r="E50" s="2"/>
      <c r="F50" s="38">
        <v>4200000</v>
      </c>
      <c r="G50" s="42" t="s">
        <v>62</v>
      </c>
      <c r="H50" s="49"/>
      <c r="I50" s="34"/>
      <c r="J50" s="34"/>
      <c r="K50" s="34"/>
      <c r="L50" s="34"/>
      <c r="M50" s="34"/>
      <c r="N50" s="34"/>
    </row>
    <row r="51" spans="1:14" x14ac:dyDescent="0.3">
      <c r="C51" s="23"/>
      <c r="D51" s="23"/>
      <c r="E51" s="23"/>
      <c r="F51" s="24"/>
      <c r="G51" s="25"/>
      <c r="H51" s="12"/>
      <c r="I51" s="23"/>
      <c r="J51" s="23"/>
      <c r="K51" s="23"/>
      <c r="L51" s="23"/>
      <c r="M51" s="23"/>
      <c r="N51" s="34"/>
    </row>
    <row r="52" spans="1:14" x14ac:dyDescent="0.3">
      <c r="H52" s="12"/>
      <c r="I52" s="23"/>
      <c r="J52" s="23"/>
      <c r="K52" s="23"/>
      <c r="L52" s="23"/>
      <c r="M52" s="23"/>
      <c r="N52" s="23"/>
    </row>
    <row r="53" spans="1:14" x14ac:dyDescent="0.3">
      <c r="B53" s="11" t="s">
        <v>75</v>
      </c>
      <c r="C53" s="38">
        <f>F50+F48+F47+F46+F43+F42+F41+F39+F38+F37+F36+F35+F34+F33+F31+F30+F29+F28+F25+F24+F23+F22+F19+F13+F8+F7+F5+F4</f>
        <v>56402380</v>
      </c>
      <c r="H53" s="12"/>
      <c r="I53" s="23"/>
      <c r="J53" s="23"/>
      <c r="K53" s="23"/>
      <c r="L53" s="23"/>
      <c r="M53" s="23"/>
      <c r="N53" s="23"/>
    </row>
    <row r="54" spans="1:14" x14ac:dyDescent="0.3">
      <c r="B54" s="11" t="s">
        <v>88</v>
      </c>
      <c r="C54" s="38">
        <f>F27+F26+F18+F14+F6</f>
        <v>2753000</v>
      </c>
      <c r="H54" s="12"/>
      <c r="I54" s="23"/>
      <c r="J54" s="23"/>
      <c r="K54" s="23"/>
      <c r="L54" s="23"/>
      <c r="M54" s="23"/>
      <c r="N54" s="23"/>
    </row>
    <row r="55" spans="1:14" ht="15" thickBot="1" x14ac:dyDescent="0.35">
      <c r="B55" s="11" t="s">
        <v>102</v>
      </c>
      <c r="C55" s="72">
        <f>F45+F32+F17+F16+F15+F12+F11+F10</f>
        <v>11240620</v>
      </c>
      <c r="H55" s="12"/>
      <c r="I55" s="23"/>
      <c r="J55" s="23"/>
      <c r="K55" s="23"/>
      <c r="L55" s="23"/>
      <c r="M55" s="23"/>
      <c r="N55" s="23"/>
    </row>
    <row r="56" spans="1:14" ht="15" thickBot="1" x14ac:dyDescent="0.35">
      <c r="C56" s="73">
        <f>SUM(C53:C55)</f>
        <v>70396000</v>
      </c>
      <c r="H56" s="12"/>
      <c r="I56" s="23"/>
      <c r="J56" s="23"/>
      <c r="K56" s="23"/>
      <c r="L56" s="23"/>
      <c r="M56" s="23"/>
      <c r="N56" s="23"/>
    </row>
    <row r="57" spans="1:14" x14ac:dyDescent="0.3">
      <c r="H57" s="12"/>
      <c r="I57" s="23"/>
      <c r="J57" s="23"/>
      <c r="K57" s="23"/>
      <c r="L57" s="23"/>
      <c r="M57" s="23"/>
      <c r="N57" s="23"/>
    </row>
    <row r="58" spans="1:14" x14ac:dyDescent="0.3">
      <c r="H58" s="12"/>
      <c r="I58" s="23"/>
      <c r="J58" s="23"/>
      <c r="K58" s="23"/>
      <c r="L58" s="23"/>
      <c r="M58" s="23"/>
      <c r="N58" s="23"/>
    </row>
    <row r="59" spans="1:14" x14ac:dyDescent="0.3">
      <c r="H59" s="12"/>
      <c r="I59" s="23"/>
      <c r="J59" s="23"/>
      <c r="K59" s="23"/>
      <c r="L59" s="23"/>
      <c r="M59" s="23"/>
      <c r="N59" s="23"/>
    </row>
  </sheetData>
  <autoFilter ref="A1:N51" xr:uid="{00000000-0009-0000-0000-000001000000}"/>
  <pageMargins left="0.7" right="0.7" top="0.75" bottom="0.75" header="0.3" footer="0.3"/>
  <pageSetup paperSize="8" scale="73" fitToHeight="0" orientation="landscape" r:id="rId1"/>
  <headerFooter>
    <oddHeader>&amp;Cversie 21-11-2018</oddHead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'C:\Users\beullekr\AppData\Local\Microsoft\Windows\Temporary Internet Files\Content.Outlook\RE2BMZ7D\[043-sjabloon.xlsx]Blad3'!#REF!</xm:f>
          </x14:formula1>
          <xm:sqref>A2:A50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98"/>
  <sheetViews>
    <sheetView topLeftCell="A82" workbookViewId="0">
      <selection activeCell="A82" sqref="A1:G1048576"/>
    </sheetView>
  </sheetViews>
  <sheetFormatPr defaultColWidth="9.109375" defaultRowHeight="14.4" x14ac:dyDescent="0.3"/>
  <cols>
    <col min="1" max="1" width="18" style="10" bestFit="1" customWidth="1"/>
    <col min="2" max="2" width="15.109375" style="10" bestFit="1" customWidth="1"/>
    <col min="3" max="3" width="11.44140625" style="10" customWidth="1"/>
    <col min="4" max="4" width="62.6640625" style="77" customWidth="1"/>
    <col min="5" max="5" width="21.88671875" style="10" customWidth="1"/>
    <col min="6" max="6" width="12.88671875" style="10" bestFit="1" customWidth="1"/>
    <col min="7" max="7" width="39.109375" style="10" customWidth="1"/>
    <col min="8" max="16384" width="9.109375" style="10"/>
  </cols>
  <sheetData>
    <row r="1" spans="1:7" x14ac:dyDescent="0.3">
      <c r="A1" s="61" t="s">
        <v>72</v>
      </c>
      <c r="B1" s="61" t="s">
        <v>73</v>
      </c>
      <c r="C1" s="61" t="s">
        <v>76</v>
      </c>
      <c r="D1" s="74" t="s">
        <v>77</v>
      </c>
      <c r="E1" s="61" t="s">
        <v>79</v>
      </c>
      <c r="F1" s="75" t="s">
        <v>80</v>
      </c>
      <c r="G1" s="61" t="s">
        <v>81</v>
      </c>
    </row>
    <row r="2" spans="1:7" x14ac:dyDescent="0.3">
      <c r="A2" s="14" t="s">
        <v>96</v>
      </c>
      <c r="B2" s="14" t="s">
        <v>97</v>
      </c>
      <c r="C2" s="17" t="s">
        <v>78</v>
      </c>
      <c r="D2" s="42" t="s">
        <v>109</v>
      </c>
      <c r="E2" s="14" t="s">
        <v>110</v>
      </c>
      <c r="F2" s="85">
        <v>160000</v>
      </c>
      <c r="G2" s="11"/>
    </row>
    <row r="3" spans="1:7" x14ac:dyDescent="0.3">
      <c r="A3" s="14" t="s">
        <v>96</v>
      </c>
      <c r="B3" s="14" t="s">
        <v>97</v>
      </c>
      <c r="C3" s="17" t="s">
        <v>78</v>
      </c>
      <c r="D3" s="42" t="s">
        <v>111</v>
      </c>
      <c r="E3" s="14" t="s">
        <v>110</v>
      </c>
      <c r="F3" s="85">
        <v>75000</v>
      </c>
      <c r="G3" s="11"/>
    </row>
    <row r="4" spans="1:7" x14ac:dyDescent="0.3">
      <c r="A4" s="14" t="s">
        <v>96</v>
      </c>
      <c r="B4" s="14" t="s">
        <v>97</v>
      </c>
      <c r="C4" s="17" t="s">
        <v>78</v>
      </c>
      <c r="D4" s="42" t="s">
        <v>112</v>
      </c>
      <c r="E4" s="14" t="s">
        <v>110</v>
      </c>
      <c r="F4" s="85">
        <v>12375</v>
      </c>
      <c r="G4" s="11"/>
    </row>
    <row r="5" spans="1:7" x14ac:dyDescent="0.3">
      <c r="A5" s="14" t="s">
        <v>96</v>
      </c>
      <c r="B5" s="14" t="s">
        <v>97</v>
      </c>
      <c r="C5" s="17" t="s">
        <v>78</v>
      </c>
      <c r="D5" s="42" t="s">
        <v>113</v>
      </c>
      <c r="E5" s="14" t="s">
        <v>110</v>
      </c>
      <c r="F5" s="85">
        <v>12375</v>
      </c>
      <c r="G5" s="11"/>
    </row>
    <row r="6" spans="1:7" x14ac:dyDescent="0.3">
      <c r="A6" s="14" t="s">
        <v>96</v>
      </c>
      <c r="B6" s="14" t="s">
        <v>97</v>
      </c>
      <c r="C6" s="17" t="s">
        <v>78</v>
      </c>
      <c r="D6" s="42" t="s">
        <v>114</v>
      </c>
      <c r="E6" s="14" t="s">
        <v>110</v>
      </c>
      <c r="F6" s="85">
        <v>12375</v>
      </c>
      <c r="G6" s="11"/>
    </row>
    <row r="7" spans="1:7" x14ac:dyDescent="0.3">
      <c r="A7" s="14" t="s">
        <v>96</v>
      </c>
      <c r="B7" s="14" t="s">
        <v>97</v>
      </c>
      <c r="C7" s="17" t="s">
        <v>78</v>
      </c>
      <c r="D7" s="42" t="s">
        <v>115</v>
      </c>
      <c r="E7" s="14" t="s">
        <v>110</v>
      </c>
      <c r="F7" s="85">
        <v>12375</v>
      </c>
      <c r="G7" s="11"/>
    </row>
    <row r="8" spans="1:7" x14ac:dyDescent="0.3">
      <c r="A8" s="14" t="s">
        <v>96</v>
      </c>
      <c r="B8" s="14" t="s">
        <v>97</v>
      </c>
      <c r="C8" s="17" t="s">
        <v>78</v>
      </c>
      <c r="D8" s="42" t="s">
        <v>116</v>
      </c>
      <c r="E8" s="14" t="s">
        <v>110</v>
      </c>
      <c r="F8" s="85">
        <v>73000</v>
      </c>
      <c r="G8" s="11"/>
    </row>
    <row r="9" spans="1:7" x14ac:dyDescent="0.3">
      <c r="A9" s="14" t="s">
        <v>96</v>
      </c>
      <c r="B9" s="14" t="s">
        <v>97</v>
      </c>
      <c r="C9" s="17" t="s">
        <v>78</v>
      </c>
      <c r="D9" s="42" t="s">
        <v>117</v>
      </c>
      <c r="E9" s="14" t="s">
        <v>110</v>
      </c>
      <c r="F9" s="85">
        <v>65000</v>
      </c>
      <c r="G9" s="11"/>
    </row>
    <row r="10" spans="1:7" x14ac:dyDescent="0.3">
      <c r="A10" s="14" t="s">
        <v>96</v>
      </c>
      <c r="B10" s="14" t="s">
        <v>97</v>
      </c>
      <c r="C10" s="17" t="s">
        <v>78</v>
      </c>
      <c r="D10" s="42" t="s">
        <v>118</v>
      </c>
      <c r="E10" s="14" t="s">
        <v>110</v>
      </c>
      <c r="F10" s="85">
        <v>12500</v>
      </c>
      <c r="G10" s="11"/>
    </row>
    <row r="11" spans="1:7" x14ac:dyDescent="0.3">
      <c r="A11" s="14" t="s">
        <v>96</v>
      </c>
      <c r="B11" s="14" t="s">
        <v>97</v>
      </c>
      <c r="C11" s="17" t="s">
        <v>78</v>
      </c>
      <c r="D11" s="42" t="s">
        <v>119</v>
      </c>
      <c r="E11" s="14" t="s">
        <v>110</v>
      </c>
      <c r="F11" s="85">
        <v>31500</v>
      </c>
      <c r="G11" s="11"/>
    </row>
    <row r="12" spans="1:7" x14ac:dyDescent="0.3">
      <c r="A12" s="14" t="s">
        <v>96</v>
      </c>
      <c r="B12" s="14" t="s">
        <v>97</v>
      </c>
      <c r="C12" s="17" t="s">
        <v>78</v>
      </c>
      <c r="D12" s="42" t="s">
        <v>120</v>
      </c>
      <c r="E12" s="14" t="s">
        <v>110</v>
      </c>
      <c r="F12" s="85">
        <v>31500</v>
      </c>
      <c r="G12" s="11"/>
    </row>
    <row r="13" spans="1:7" x14ac:dyDescent="0.3">
      <c r="A13" s="14" t="s">
        <v>96</v>
      </c>
      <c r="B13" s="14" t="s">
        <v>97</v>
      </c>
      <c r="C13" s="17" t="s">
        <v>78</v>
      </c>
      <c r="D13" s="42" t="s">
        <v>121</v>
      </c>
      <c r="E13" s="14" t="s">
        <v>110</v>
      </c>
      <c r="F13" s="85">
        <v>31500</v>
      </c>
      <c r="G13" s="11"/>
    </row>
    <row r="14" spans="1:7" x14ac:dyDescent="0.3">
      <c r="A14" s="14" t="s">
        <v>96</v>
      </c>
      <c r="B14" s="14" t="s">
        <v>97</v>
      </c>
      <c r="C14" s="17" t="s">
        <v>78</v>
      </c>
      <c r="D14" s="42" t="s">
        <v>122</v>
      </c>
      <c r="E14" s="14" t="s">
        <v>110</v>
      </c>
      <c r="F14" s="85">
        <v>58000</v>
      </c>
      <c r="G14" s="11"/>
    </row>
    <row r="15" spans="1:7" x14ac:dyDescent="0.3">
      <c r="A15" s="14" t="s">
        <v>96</v>
      </c>
      <c r="B15" s="14" t="s">
        <v>97</v>
      </c>
      <c r="C15" s="17" t="s">
        <v>78</v>
      </c>
      <c r="D15" s="42" t="s">
        <v>123</v>
      </c>
      <c r="E15" s="14" t="s">
        <v>110</v>
      </c>
      <c r="F15" s="85">
        <v>2500</v>
      </c>
      <c r="G15" s="11"/>
    </row>
    <row r="16" spans="1:7" x14ac:dyDescent="0.3">
      <c r="A16" s="14" t="s">
        <v>96</v>
      </c>
      <c r="B16" s="14" t="s">
        <v>97</v>
      </c>
      <c r="C16" s="17" t="s">
        <v>78</v>
      </c>
      <c r="D16" s="86" t="s">
        <v>124</v>
      </c>
      <c r="E16" s="14" t="s">
        <v>110</v>
      </c>
      <c r="F16" s="85">
        <v>4000</v>
      </c>
      <c r="G16" s="11"/>
    </row>
    <row r="17" spans="1:7" x14ac:dyDescent="0.3">
      <c r="A17" s="14" t="s">
        <v>96</v>
      </c>
      <c r="B17" s="14" t="s">
        <v>97</v>
      </c>
      <c r="C17" s="17" t="s">
        <v>78</v>
      </c>
      <c r="D17" s="91" t="s">
        <v>125</v>
      </c>
      <c r="E17" s="87" t="s">
        <v>126</v>
      </c>
      <c r="F17" s="85">
        <v>20000</v>
      </c>
      <c r="G17" s="11"/>
    </row>
    <row r="18" spans="1:7" x14ac:dyDescent="0.3">
      <c r="A18" s="14" t="s">
        <v>96</v>
      </c>
      <c r="B18" s="14" t="s">
        <v>97</v>
      </c>
      <c r="C18" s="17" t="s">
        <v>78</v>
      </c>
      <c r="D18" s="91" t="s">
        <v>127</v>
      </c>
      <c r="E18" s="87" t="s">
        <v>126</v>
      </c>
      <c r="F18" s="85">
        <v>45000</v>
      </c>
      <c r="G18" s="11"/>
    </row>
    <row r="19" spans="1:7" x14ac:dyDescent="0.3">
      <c r="A19" s="14" t="s">
        <v>96</v>
      </c>
      <c r="B19" s="14" t="s">
        <v>97</v>
      </c>
      <c r="C19" s="17" t="s">
        <v>78</v>
      </c>
      <c r="D19" s="91" t="s">
        <v>128</v>
      </c>
      <c r="E19" s="87" t="s">
        <v>126</v>
      </c>
      <c r="F19" s="85">
        <v>45000</v>
      </c>
      <c r="G19" s="11"/>
    </row>
    <row r="20" spans="1:7" x14ac:dyDescent="0.3">
      <c r="A20" s="14" t="s">
        <v>96</v>
      </c>
      <c r="B20" s="14" t="s">
        <v>97</v>
      </c>
      <c r="C20" s="17" t="s">
        <v>78</v>
      </c>
      <c r="D20" s="91" t="s">
        <v>129</v>
      </c>
      <c r="E20" s="87" t="s">
        <v>126</v>
      </c>
      <c r="F20" s="85">
        <v>30000</v>
      </c>
      <c r="G20" s="11"/>
    </row>
    <row r="21" spans="1:7" x14ac:dyDescent="0.3">
      <c r="A21" s="14" t="s">
        <v>96</v>
      </c>
      <c r="B21" s="14" t="s">
        <v>97</v>
      </c>
      <c r="C21" s="17" t="s">
        <v>78</v>
      </c>
      <c r="D21" s="91" t="s">
        <v>130</v>
      </c>
      <c r="E21" s="87" t="s">
        <v>126</v>
      </c>
      <c r="F21" s="85">
        <v>30000</v>
      </c>
      <c r="G21" s="11"/>
    </row>
    <row r="22" spans="1:7" x14ac:dyDescent="0.3">
      <c r="A22" s="14" t="s">
        <v>96</v>
      </c>
      <c r="B22" s="14" t="s">
        <v>97</v>
      </c>
      <c r="C22" s="17" t="s">
        <v>78</v>
      </c>
      <c r="D22" s="91" t="s">
        <v>131</v>
      </c>
      <c r="E22" s="87" t="s">
        <v>126</v>
      </c>
      <c r="F22" s="85">
        <v>30000</v>
      </c>
      <c r="G22" s="11"/>
    </row>
    <row r="23" spans="1:7" x14ac:dyDescent="0.3">
      <c r="A23" s="14" t="s">
        <v>96</v>
      </c>
      <c r="B23" s="14" t="s">
        <v>97</v>
      </c>
      <c r="C23" s="17" t="s">
        <v>78</v>
      </c>
      <c r="D23" s="91" t="s">
        <v>132</v>
      </c>
      <c r="E23" s="87" t="s">
        <v>126</v>
      </c>
      <c r="F23" s="85">
        <v>30000</v>
      </c>
      <c r="G23" s="11"/>
    </row>
    <row r="24" spans="1:7" x14ac:dyDescent="0.3">
      <c r="A24" s="14" t="s">
        <v>96</v>
      </c>
      <c r="B24" s="14" t="s">
        <v>97</v>
      </c>
      <c r="C24" s="17" t="s">
        <v>78</v>
      </c>
      <c r="D24" s="91" t="s">
        <v>133</v>
      </c>
      <c r="E24" s="87" t="s">
        <v>126</v>
      </c>
      <c r="F24" s="85">
        <v>30000</v>
      </c>
      <c r="G24" s="11"/>
    </row>
    <row r="25" spans="1:7" x14ac:dyDescent="0.3">
      <c r="A25" s="14" t="s">
        <v>96</v>
      </c>
      <c r="B25" s="14" t="s">
        <v>97</v>
      </c>
      <c r="C25" s="17" t="s">
        <v>78</v>
      </c>
      <c r="D25" s="91" t="s">
        <v>134</v>
      </c>
      <c r="E25" s="87" t="s">
        <v>126</v>
      </c>
      <c r="F25" s="85">
        <v>30000</v>
      </c>
      <c r="G25" s="11"/>
    </row>
    <row r="26" spans="1:7" x14ac:dyDescent="0.3">
      <c r="A26" s="14" t="s">
        <v>96</v>
      </c>
      <c r="B26" s="14" t="s">
        <v>97</v>
      </c>
      <c r="C26" s="17" t="s">
        <v>78</v>
      </c>
      <c r="D26" s="91" t="s">
        <v>135</v>
      </c>
      <c r="E26" s="87" t="s">
        <v>126</v>
      </c>
      <c r="F26" s="85">
        <v>30000</v>
      </c>
      <c r="G26" s="11"/>
    </row>
    <row r="27" spans="1:7" x14ac:dyDescent="0.3">
      <c r="A27" s="14" t="s">
        <v>96</v>
      </c>
      <c r="B27" s="14" t="s">
        <v>97</v>
      </c>
      <c r="C27" s="17" t="s">
        <v>78</v>
      </c>
      <c r="D27" s="91" t="s">
        <v>136</v>
      </c>
      <c r="E27" s="87" t="s">
        <v>126</v>
      </c>
      <c r="F27" s="85">
        <v>30000</v>
      </c>
      <c r="G27" s="11"/>
    </row>
    <row r="28" spans="1:7" x14ac:dyDescent="0.3">
      <c r="A28" s="14" t="s">
        <v>96</v>
      </c>
      <c r="B28" s="14" t="s">
        <v>97</v>
      </c>
      <c r="C28" s="17" t="s">
        <v>78</v>
      </c>
      <c r="D28" s="91" t="s">
        <v>137</v>
      </c>
      <c r="E28" s="87" t="s">
        <v>126</v>
      </c>
      <c r="F28" s="85">
        <v>52500</v>
      </c>
      <c r="G28" s="11"/>
    </row>
    <row r="29" spans="1:7" ht="28.8" x14ac:dyDescent="0.3">
      <c r="A29" s="14" t="s">
        <v>96</v>
      </c>
      <c r="B29" s="14" t="s">
        <v>97</v>
      </c>
      <c r="C29" s="17" t="s">
        <v>78</v>
      </c>
      <c r="D29" s="91" t="s">
        <v>138</v>
      </c>
      <c r="E29" s="87" t="s">
        <v>126</v>
      </c>
      <c r="F29" s="85">
        <v>54000</v>
      </c>
      <c r="G29" s="11"/>
    </row>
    <row r="30" spans="1:7" ht="43.2" x14ac:dyDescent="0.3">
      <c r="A30" s="14" t="s">
        <v>96</v>
      </c>
      <c r="B30" s="14" t="s">
        <v>97</v>
      </c>
      <c r="C30" s="17" t="s">
        <v>78</v>
      </c>
      <c r="D30" s="92" t="s">
        <v>139</v>
      </c>
      <c r="E30" s="87" t="s">
        <v>126</v>
      </c>
      <c r="F30" s="85">
        <v>24758.400000000001</v>
      </c>
      <c r="G30" s="11"/>
    </row>
    <row r="31" spans="1:7" ht="43.2" x14ac:dyDescent="0.3">
      <c r="A31" s="14" t="s">
        <v>96</v>
      </c>
      <c r="B31" s="14" t="s">
        <v>97</v>
      </c>
      <c r="C31" s="17" t="s">
        <v>78</v>
      </c>
      <c r="D31" s="92" t="s">
        <v>140</v>
      </c>
      <c r="E31" s="87" t="s">
        <v>126</v>
      </c>
      <c r="F31" s="85">
        <v>16077</v>
      </c>
      <c r="G31" s="11"/>
    </row>
    <row r="32" spans="1:7" ht="43.2" x14ac:dyDescent="0.3">
      <c r="A32" s="14" t="s">
        <v>96</v>
      </c>
      <c r="B32" s="14" t="s">
        <v>97</v>
      </c>
      <c r="C32" s="17" t="s">
        <v>78</v>
      </c>
      <c r="D32" s="92" t="s">
        <v>141</v>
      </c>
      <c r="E32" s="87" t="s">
        <v>126</v>
      </c>
      <c r="F32" s="85">
        <v>32414.400000000001</v>
      </c>
      <c r="G32" s="11"/>
    </row>
    <row r="33" spans="1:7" ht="43.2" x14ac:dyDescent="0.3">
      <c r="A33" s="14" t="s">
        <v>96</v>
      </c>
      <c r="B33" s="14" t="s">
        <v>97</v>
      </c>
      <c r="C33" s="17" t="s">
        <v>78</v>
      </c>
      <c r="D33" s="92" t="s">
        <v>142</v>
      </c>
      <c r="E33" s="87" t="s">
        <v>126</v>
      </c>
      <c r="F33" s="85">
        <v>24070.799999999999</v>
      </c>
      <c r="G33" s="11"/>
    </row>
    <row r="34" spans="1:7" ht="43.2" x14ac:dyDescent="0.3">
      <c r="A34" s="14" t="s">
        <v>96</v>
      </c>
      <c r="B34" s="14" t="s">
        <v>97</v>
      </c>
      <c r="C34" s="17" t="s">
        <v>78</v>
      </c>
      <c r="D34" s="92" t="s">
        <v>143</v>
      </c>
      <c r="E34" s="87" t="s">
        <v>126</v>
      </c>
      <c r="F34" s="85">
        <v>35146.199999999997</v>
      </c>
      <c r="G34" s="11"/>
    </row>
    <row r="35" spans="1:7" ht="57.6" x14ac:dyDescent="0.3">
      <c r="A35" s="14" t="s">
        <v>96</v>
      </c>
      <c r="B35" s="14" t="s">
        <v>97</v>
      </c>
      <c r="C35" s="17" t="s">
        <v>78</v>
      </c>
      <c r="D35" s="93" t="s">
        <v>144</v>
      </c>
      <c r="E35" s="87" t="s">
        <v>126</v>
      </c>
      <c r="F35" s="85">
        <v>2533.6</v>
      </c>
      <c r="G35" s="11"/>
    </row>
    <row r="36" spans="1:7" ht="28.8" x14ac:dyDescent="0.3">
      <c r="A36" s="14" t="s">
        <v>96</v>
      </c>
      <c r="B36" s="14" t="s">
        <v>97</v>
      </c>
      <c r="C36" s="17" t="s">
        <v>78</v>
      </c>
      <c r="D36" s="91" t="s">
        <v>145</v>
      </c>
      <c r="E36" s="87" t="s">
        <v>126</v>
      </c>
      <c r="F36" s="85">
        <v>7000</v>
      </c>
      <c r="G36" s="11"/>
    </row>
    <row r="37" spans="1:7" x14ac:dyDescent="0.3">
      <c r="A37" s="14" t="s">
        <v>96</v>
      </c>
      <c r="B37" s="14" t="s">
        <v>97</v>
      </c>
      <c r="C37" s="17" t="s">
        <v>78</v>
      </c>
      <c r="D37" s="91" t="s">
        <v>146</v>
      </c>
      <c r="E37" s="87" t="s">
        <v>126</v>
      </c>
      <c r="F37" s="85">
        <v>7000</v>
      </c>
      <c r="G37" s="11"/>
    </row>
    <row r="38" spans="1:7" x14ac:dyDescent="0.3">
      <c r="A38" s="14" t="s">
        <v>96</v>
      </c>
      <c r="B38" s="14" t="s">
        <v>97</v>
      </c>
      <c r="C38" s="17" t="s">
        <v>78</v>
      </c>
      <c r="D38" s="91" t="s">
        <v>147</v>
      </c>
      <c r="E38" s="87" t="s">
        <v>126</v>
      </c>
      <c r="F38" s="85">
        <v>13000</v>
      </c>
      <c r="G38" s="11"/>
    </row>
    <row r="39" spans="1:7" ht="28.8" x14ac:dyDescent="0.3">
      <c r="A39" s="14" t="s">
        <v>96</v>
      </c>
      <c r="B39" s="14" t="s">
        <v>97</v>
      </c>
      <c r="C39" s="17" t="s">
        <v>78</v>
      </c>
      <c r="D39" s="88" t="s">
        <v>148</v>
      </c>
      <c r="E39" s="87" t="s">
        <v>126</v>
      </c>
      <c r="F39" s="94">
        <v>50000</v>
      </c>
      <c r="G39" s="76"/>
    </row>
    <row r="40" spans="1:7" ht="28.8" x14ac:dyDescent="0.3">
      <c r="A40" s="14" t="s">
        <v>96</v>
      </c>
      <c r="B40" s="14" t="s">
        <v>97</v>
      </c>
      <c r="C40" s="17" t="s">
        <v>78</v>
      </c>
      <c r="D40" s="42" t="s">
        <v>149</v>
      </c>
      <c r="E40" s="87" t="s">
        <v>126</v>
      </c>
      <c r="F40" s="94">
        <v>1000</v>
      </c>
      <c r="G40" s="76"/>
    </row>
    <row r="41" spans="1:7" x14ac:dyDescent="0.3">
      <c r="A41" s="14" t="s">
        <v>96</v>
      </c>
      <c r="B41" s="14" t="s">
        <v>97</v>
      </c>
      <c r="C41" s="17" t="s">
        <v>78</v>
      </c>
      <c r="D41" s="42" t="s">
        <v>124</v>
      </c>
      <c r="E41" s="87" t="s">
        <v>126</v>
      </c>
      <c r="F41" s="94">
        <v>5000</v>
      </c>
      <c r="G41" s="76"/>
    </row>
    <row r="42" spans="1:7" x14ac:dyDescent="0.3">
      <c r="A42" s="14" t="s">
        <v>96</v>
      </c>
      <c r="B42" s="14" t="s">
        <v>97</v>
      </c>
      <c r="C42" s="17" t="s">
        <v>78</v>
      </c>
      <c r="D42" s="42" t="s">
        <v>151</v>
      </c>
      <c r="E42" s="14" t="s">
        <v>152</v>
      </c>
      <c r="F42" s="89">
        <v>20597</v>
      </c>
      <c r="G42" s="11" t="s">
        <v>153</v>
      </c>
    </row>
    <row r="43" spans="1:7" ht="28.8" x14ac:dyDescent="0.3">
      <c r="A43" s="14" t="s">
        <v>96</v>
      </c>
      <c r="B43" s="14" t="s">
        <v>97</v>
      </c>
      <c r="C43" s="17" t="s">
        <v>78</v>
      </c>
      <c r="D43" s="42" t="s">
        <v>154</v>
      </c>
      <c r="E43" s="14" t="s">
        <v>152</v>
      </c>
      <c r="F43" s="85">
        <v>28031</v>
      </c>
      <c r="G43" s="11" t="s">
        <v>153</v>
      </c>
    </row>
    <row r="44" spans="1:7" x14ac:dyDescent="0.3">
      <c r="A44" s="14" t="s">
        <v>96</v>
      </c>
      <c r="B44" s="14" t="s">
        <v>97</v>
      </c>
      <c r="C44" s="17" t="s">
        <v>78</v>
      </c>
      <c r="D44" s="42" t="s">
        <v>155</v>
      </c>
      <c r="E44" s="14" t="s">
        <v>152</v>
      </c>
      <c r="F44" s="85">
        <v>37500</v>
      </c>
      <c r="G44" s="11" t="s">
        <v>153</v>
      </c>
    </row>
    <row r="45" spans="1:7" x14ac:dyDescent="0.3">
      <c r="A45" s="14" t="s">
        <v>96</v>
      </c>
      <c r="B45" s="14" t="s">
        <v>97</v>
      </c>
      <c r="C45" s="17" t="s">
        <v>78</v>
      </c>
      <c r="D45" s="42" t="s">
        <v>156</v>
      </c>
      <c r="E45" s="14" t="s">
        <v>152</v>
      </c>
      <c r="F45" s="85">
        <v>15990</v>
      </c>
      <c r="G45" s="11" t="s">
        <v>153</v>
      </c>
    </row>
    <row r="46" spans="1:7" ht="28.8" x14ac:dyDescent="0.3">
      <c r="A46" s="14" t="s">
        <v>96</v>
      </c>
      <c r="B46" s="14" t="s">
        <v>97</v>
      </c>
      <c r="C46" s="17" t="s">
        <v>78</v>
      </c>
      <c r="D46" s="42" t="s">
        <v>157</v>
      </c>
      <c r="E46" s="14" t="s">
        <v>152</v>
      </c>
      <c r="F46" s="85">
        <v>37500</v>
      </c>
      <c r="G46" s="11" t="s">
        <v>153</v>
      </c>
    </row>
    <row r="47" spans="1:7" x14ac:dyDescent="0.3">
      <c r="A47" s="14" t="s">
        <v>96</v>
      </c>
      <c r="B47" s="14" t="s">
        <v>97</v>
      </c>
      <c r="C47" s="17" t="s">
        <v>78</v>
      </c>
      <c r="D47" s="42" t="s">
        <v>158</v>
      </c>
      <c r="E47" s="14" t="s">
        <v>152</v>
      </c>
      <c r="F47" s="85">
        <v>15000</v>
      </c>
      <c r="G47" s="11" t="s">
        <v>153</v>
      </c>
    </row>
    <row r="48" spans="1:7" x14ac:dyDescent="0.3">
      <c r="A48" s="14" t="s">
        <v>96</v>
      </c>
      <c r="B48" s="14" t="s">
        <v>97</v>
      </c>
      <c r="C48" s="17" t="s">
        <v>78</v>
      </c>
      <c r="D48" s="42" t="s">
        <v>159</v>
      </c>
      <c r="E48" s="14" t="s">
        <v>152</v>
      </c>
      <c r="F48" s="85">
        <v>37500</v>
      </c>
      <c r="G48" s="11" t="s">
        <v>153</v>
      </c>
    </row>
    <row r="49" spans="1:7" x14ac:dyDescent="0.3">
      <c r="A49" s="14" t="s">
        <v>96</v>
      </c>
      <c r="B49" s="14" t="s">
        <v>97</v>
      </c>
      <c r="C49" s="17" t="s">
        <v>78</v>
      </c>
      <c r="D49" s="42" t="s">
        <v>160</v>
      </c>
      <c r="E49" s="14" t="s">
        <v>152</v>
      </c>
      <c r="F49" s="85" t="s">
        <v>150</v>
      </c>
      <c r="G49" s="11" t="s">
        <v>153</v>
      </c>
    </row>
    <row r="50" spans="1:7" x14ac:dyDescent="0.3">
      <c r="A50" s="14" t="s">
        <v>96</v>
      </c>
      <c r="B50" s="14" t="s">
        <v>97</v>
      </c>
      <c r="C50" s="17" t="s">
        <v>78</v>
      </c>
      <c r="D50" s="42" t="s">
        <v>161</v>
      </c>
      <c r="E50" s="14" t="s">
        <v>152</v>
      </c>
      <c r="F50" s="85">
        <v>21011</v>
      </c>
      <c r="G50" s="11" t="s">
        <v>153</v>
      </c>
    </row>
    <row r="51" spans="1:7" ht="28.8" x14ac:dyDescent="0.3">
      <c r="A51" s="14" t="s">
        <v>96</v>
      </c>
      <c r="B51" s="14" t="s">
        <v>97</v>
      </c>
      <c r="C51" s="17" t="s">
        <v>78</v>
      </c>
      <c r="D51" s="42" t="s">
        <v>162</v>
      </c>
      <c r="E51" s="14" t="s">
        <v>152</v>
      </c>
      <c r="F51" s="85">
        <v>4500</v>
      </c>
      <c r="G51" s="11" t="s">
        <v>153</v>
      </c>
    </row>
    <row r="52" spans="1:7" x14ac:dyDescent="0.3">
      <c r="A52" s="14" t="s">
        <v>96</v>
      </c>
      <c r="B52" s="14" t="s">
        <v>97</v>
      </c>
      <c r="C52" s="17" t="s">
        <v>78</v>
      </c>
      <c r="D52" s="42" t="s">
        <v>163</v>
      </c>
      <c r="E52" s="14" t="s">
        <v>152</v>
      </c>
      <c r="F52" s="85">
        <v>37500</v>
      </c>
      <c r="G52" s="11" t="s">
        <v>153</v>
      </c>
    </row>
    <row r="53" spans="1:7" ht="28.8" x14ac:dyDescent="0.3">
      <c r="A53" s="14" t="s">
        <v>96</v>
      </c>
      <c r="B53" s="14" t="s">
        <v>97</v>
      </c>
      <c r="C53" s="17" t="s">
        <v>78</v>
      </c>
      <c r="D53" s="42" t="s">
        <v>164</v>
      </c>
      <c r="E53" s="14" t="s">
        <v>152</v>
      </c>
      <c r="F53" s="85">
        <v>33975</v>
      </c>
      <c r="G53" s="11" t="s">
        <v>153</v>
      </c>
    </row>
    <row r="54" spans="1:7" x14ac:dyDescent="0.3">
      <c r="A54" s="14" t="s">
        <v>96</v>
      </c>
      <c r="B54" s="14" t="s">
        <v>97</v>
      </c>
      <c r="C54" s="17" t="s">
        <v>78</v>
      </c>
      <c r="D54" s="42" t="s">
        <v>165</v>
      </c>
      <c r="E54" s="14" t="s">
        <v>152</v>
      </c>
      <c r="F54" s="85">
        <v>17905</v>
      </c>
      <c r="G54" s="11" t="s">
        <v>153</v>
      </c>
    </row>
    <row r="55" spans="1:7" ht="28.8" x14ac:dyDescent="0.3">
      <c r="A55" s="14" t="s">
        <v>96</v>
      </c>
      <c r="B55" s="14" t="s">
        <v>97</v>
      </c>
      <c r="C55" s="17" t="s">
        <v>78</v>
      </c>
      <c r="D55" s="42" t="s">
        <v>166</v>
      </c>
      <c r="E55" s="14" t="s">
        <v>152</v>
      </c>
      <c r="F55" s="85">
        <v>14902</v>
      </c>
      <c r="G55" s="11" t="s">
        <v>153</v>
      </c>
    </row>
    <row r="56" spans="1:7" x14ac:dyDescent="0.3">
      <c r="A56" s="14" t="s">
        <v>96</v>
      </c>
      <c r="B56" s="14" t="s">
        <v>97</v>
      </c>
      <c r="C56" s="17" t="s">
        <v>78</v>
      </c>
      <c r="D56" s="42" t="s">
        <v>167</v>
      </c>
      <c r="E56" s="14" t="s">
        <v>152</v>
      </c>
      <c r="F56" s="85">
        <v>12246</v>
      </c>
      <c r="G56" s="11" t="s">
        <v>153</v>
      </c>
    </row>
    <row r="57" spans="1:7" x14ac:dyDescent="0.3">
      <c r="A57" s="14" t="s">
        <v>96</v>
      </c>
      <c r="B57" s="14" t="s">
        <v>97</v>
      </c>
      <c r="C57" s="17" t="s">
        <v>78</v>
      </c>
      <c r="D57" s="42" t="s">
        <v>168</v>
      </c>
      <c r="E57" s="14" t="s">
        <v>152</v>
      </c>
      <c r="F57" s="85">
        <v>28276</v>
      </c>
      <c r="G57" s="11" t="s">
        <v>153</v>
      </c>
    </row>
    <row r="58" spans="1:7" x14ac:dyDescent="0.3">
      <c r="A58" s="14" t="s">
        <v>96</v>
      </c>
      <c r="B58" s="14" t="s">
        <v>97</v>
      </c>
      <c r="C58" s="17" t="s">
        <v>78</v>
      </c>
      <c r="D58" s="42" t="s">
        <v>169</v>
      </c>
      <c r="E58" s="14" t="s">
        <v>152</v>
      </c>
      <c r="F58" s="85">
        <v>11327</v>
      </c>
      <c r="G58" s="11" t="s">
        <v>153</v>
      </c>
    </row>
    <row r="59" spans="1:7" x14ac:dyDescent="0.3">
      <c r="A59" s="14" t="s">
        <v>96</v>
      </c>
      <c r="B59" s="14" t="s">
        <v>97</v>
      </c>
      <c r="C59" s="17" t="s">
        <v>78</v>
      </c>
      <c r="D59" s="42" t="s">
        <v>170</v>
      </c>
      <c r="E59" s="14" t="s">
        <v>152</v>
      </c>
      <c r="F59" s="85">
        <v>28395</v>
      </c>
      <c r="G59" s="11" t="s">
        <v>153</v>
      </c>
    </row>
    <row r="60" spans="1:7" x14ac:dyDescent="0.3">
      <c r="A60" s="14" t="s">
        <v>96</v>
      </c>
      <c r="B60" s="14" t="s">
        <v>97</v>
      </c>
      <c r="C60" s="17" t="s">
        <v>78</v>
      </c>
      <c r="D60" s="42" t="s">
        <v>171</v>
      </c>
      <c r="E60" s="14" t="s">
        <v>152</v>
      </c>
      <c r="F60" s="85">
        <v>9453</v>
      </c>
      <c r="G60" s="11" t="s">
        <v>153</v>
      </c>
    </row>
    <row r="61" spans="1:7" ht="28.8" x14ac:dyDescent="0.3">
      <c r="A61" s="14" t="s">
        <v>96</v>
      </c>
      <c r="B61" s="14" t="s">
        <v>97</v>
      </c>
      <c r="C61" s="17" t="s">
        <v>78</v>
      </c>
      <c r="D61" s="42" t="s">
        <v>172</v>
      </c>
      <c r="E61" s="14" t="s">
        <v>152</v>
      </c>
      <c r="F61" s="85">
        <v>13557</v>
      </c>
      <c r="G61" s="11" t="s">
        <v>153</v>
      </c>
    </row>
    <row r="62" spans="1:7" x14ac:dyDescent="0.3">
      <c r="A62" s="14" t="s">
        <v>96</v>
      </c>
      <c r="B62" s="14" t="s">
        <v>97</v>
      </c>
      <c r="C62" s="17" t="s">
        <v>78</v>
      </c>
      <c r="D62" s="42" t="s">
        <v>173</v>
      </c>
      <c r="E62" s="14" t="s">
        <v>152</v>
      </c>
      <c r="F62" s="85">
        <v>11654</v>
      </c>
      <c r="G62" s="11" t="s">
        <v>153</v>
      </c>
    </row>
    <row r="63" spans="1:7" ht="28.8" x14ac:dyDescent="0.3">
      <c r="A63" s="14" t="s">
        <v>96</v>
      </c>
      <c r="B63" s="14" t="s">
        <v>97</v>
      </c>
      <c r="C63" s="17" t="s">
        <v>78</v>
      </c>
      <c r="D63" s="42" t="s">
        <v>174</v>
      </c>
      <c r="E63" s="14" t="s">
        <v>152</v>
      </c>
      <c r="F63" s="85">
        <v>30000</v>
      </c>
      <c r="G63" s="11" t="s">
        <v>153</v>
      </c>
    </row>
    <row r="64" spans="1:7" x14ac:dyDescent="0.3">
      <c r="A64" s="14" t="s">
        <v>96</v>
      </c>
      <c r="B64" s="14" t="s">
        <v>97</v>
      </c>
      <c r="C64" s="17" t="s">
        <v>78</v>
      </c>
      <c r="D64" s="42" t="s">
        <v>175</v>
      </c>
      <c r="E64" s="14" t="s">
        <v>152</v>
      </c>
      <c r="F64" s="85">
        <v>30000</v>
      </c>
      <c r="G64" s="11" t="s">
        <v>153</v>
      </c>
    </row>
    <row r="65" spans="1:7" x14ac:dyDescent="0.3">
      <c r="A65" s="14" t="s">
        <v>96</v>
      </c>
      <c r="B65" s="14" t="s">
        <v>97</v>
      </c>
      <c r="C65" s="17" t="s">
        <v>78</v>
      </c>
      <c r="D65" s="42" t="s">
        <v>176</v>
      </c>
      <c r="E65" s="14" t="s">
        <v>152</v>
      </c>
      <c r="F65" s="85">
        <v>30000</v>
      </c>
      <c r="G65" s="11" t="s">
        <v>153</v>
      </c>
    </row>
    <row r="66" spans="1:7" x14ac:dyDescent="0.3">
      <c r="A66" s="14" t="s">
        <v>96</v>
      </c>
      <c r="B66" s="14" t="s">
        <v>97</v>
      </c>
      <c r="C66" s="17" t="s">
        <v>78</v>
      </c>
      <c r="D66" s="42" t="s">
        <v>177</v>
      </c>
      <c r="E66" s="14" t="s">
        <v>152</v>
      </c>
      <c r="F66" s="85">
        <v>75000</v>
      </c>
      <c r="G66" s="11"/>
    </row>
    <row r="67" spans="1:7" x14ac:dyDescent="0.3">
      <c r="A67" s="14" t="s">
        <v>96</v>
      </c>
      <c r="B67" s="14" t="s">
        <v>97</v>
      </c>
      <c r="C67" s="17" t="s">
        <v>78</v>
      </c>
      <c r="D67" s="42" t="s">
        <v>178</v>
      </c>
      <c r="E67" s="14" t="s">
        <v>152</v>
      </c>
      <c r="F67" s="85">
        <v>25000</v>
      </c>
      <c r="G67" s="11"/>
    </row>
    <row r="68" spans="1:7" x14ac:dyDescent="0.3">
      <c r="A68" s="14" t="s">
        <v>96</v>
      </c>
      <c r="B68" s="14" t="s">
        <v>97</v>
      </c>
      <c r="C68" s="17" t="s">
        <v>78</v>
      </c>
      <c r="D68" s="42" t="s">
        <v>179</v>
      </c>
      <c r="E68" s="14" t="s">
        <v>152</v>
      </c>
      <c r="F68" s="85">
        <v>15000</v>
      </c>
      <c r="G68" s="11"/>
    </row>
    <row r="69" spans="1:7" x14ac:dyDescent="0.3">
      <c r="A69" s="14" t="s">
        <v>96</v>
      </c>
      <c r="B69" s="14" t="s">
        <v>97</v>
      </c>
      <c r="C69" s="17" t="s">
        <v>78</v>
      </c>
      <c r="D69" s="42" t="s">
        <v>180</v>
      </c>
      <c r="E69" s="14" t="s">
        <v>152</v>
      </c>
      <c r="F69" s="85">
        <v>110000</v>
      </c>
      <c r="G69" s="11"/>
    </row>
    <row r="70" spans="1:7" x14ac:dyDescent="0.3">
      <c r="A70" s="14" t="s">
        <v>96</v>
      </c>
      <c r="B70" s="14" t="s">
        <v>97</v>
      </c>
      <c r="C70" s="17" t="s">
        <v>78</v>
      </c>
      <c r="D70" s="42" t="s">
        <v>181</v>
      </c>
      <c r="E70" s="14" t="s">
        <v>152</v>
      </c>
      <c r="F70" s="85">
        <v>75000</v>
      </c>
      <c r="G70" s="11"/>
    </row>
    <row r="71" spans="1:7" x14ac:dyDescent="0.3">
      <c r="A71" s="14" t="s">
        <v>96</v>
      </c>
      <c r="B71" s="14" t="s">
        <v>97</v>
      </c>
      <c r="C71" s="17" t="s">
        <v>78</v>
      </c>
      <c r="D71" s="42" t="s">
        <v>123</v>
      </c>
      <c r="E71" s="14" t="s">
        <v>152</v>
      </c>
      <c r="F71" s="85">
        <v>1100</v>
      </c>
      <c r="G71" s="11"/>
    </row>
    <row r="72" spans="1:7" ht="28.8" x14ac:dyDescent="0.3">
      <c r="A72" s="14" t="s">
        <v>96</v>
      </c>
      <c r="B72" s="14" t="s">
        <v>97</v>
      </c>
      <c r="C72" s="17" t="s">
        <v>78</v>
      </c>
      <c r="D72" s="42" t="s">
        <v>182</v>
      </c>
      <c r="E72" s="14" t="s">
        <v>183</v>
      </c>
      <c r="F72" s="85">
        <v>55000</v>
      </c>
      <c r="G72" s="11"/>
    </row>
    <row r="73" spans="1:7" ht="273.60000000000002" x14ac:dyDescent="0.3">
      <c r="A73" s="14" t="s">
        <v>96</v>
      </c>
      <c r="B73" s="14" t="s">
        <v>97</v>
      </c>
      <c r="C73" s="17" t="s">
        <v>78</v>
      </c>
      <c r="D73" s="42" t="s">
        <v>184</v>
      </c>
      <c r="E73" s="14" t="s">
        <v>183</v>
      </c>
      <c r="F73" s="85">
        <v>150303</v>
      </c>
      <c r="G73" s="67" t="s">
        <v>185</v>
      </c>
    </row>
    <row r="74" spans="1:7" x14ac:dyDescent="0.3">
      <c r="A74" s="14" t="s">
        <v>96</v>
      </c>
      <c r="B74" s="14" t="s">
        <v>97</v>
      </c>
      <c r="C74" s="17" t="s">
        <v>78</v>
      </c>
      <c r="D74" s="42" t="s">
        <v>186</v>
      </c>
      <c r="E74" s="14" t="s">
        <v>183</v>
      </c>
      <c r="F74" s="85">
        <v>60500</v>
      </c>
      <c r="G74" s="11"/>
    </row>
    <row r="75" spans="1:7" ht="86.4" x14ac:dyDescent="0.3">
      <c r="A75" s="14" t="s">
        <v>96</v>
      </c>
      <c r="B75" s="14" t="s">
        <v>97</v>
      </c>
      <c r="C75" s="17" t="s">
        <v>78</v>
      </c>
      <c r="D75" s="42" t="s">
        <v>187</v>
      </c>
      <c r="E75" s="14" t="s">
        <v>183</v>
      </c>
      <c r="F75" s="85">
        <v>31300</v>
      </c>
      <c r="G75" s="11"/>
    </row>
    <row r="76" spans="1:7" x14ac:dyDescent="0.3">
      <c r="A76" s="14" t="s">
        <v>96</v>
      </c>
      <c r="B76" s="14" t="s">
        <v>97</v>
      </c>
      <c r="C76" s="17" t="s">
        <v>78</v>
      </c>
      <c r="D76" s="42" t="s">
        <v>124</v>
      </c>
      <c r="E76" s="14" t="s">
        <v>183</v>
      </c>
      <c r="F76" s="85">
        <v>4071</v>
      </c>
      <c r="G76" s="11"/>
    </row>
    <row r="77" spans="1:7" ht="158.4" x14ac:dyDescent="0.3">
      <c r="A77" s="14" t="s">
        <v>96</v>
      </c>
      <c r="B77" s="14" t="s">
        <v>97</v>
      </c>
      <c r="C77" s="17" t="s">
        <v>78</v>
      </c>
      <c r="D77" s="42" t="s">
        <v>188</v>
      </c>
      <c r="E77" s="14" t="s">
        <v>183</v>
      </c>
      <c r="F77" s="85">
        <v>137418</v>
      </c>
      <c r="G77" s="11"/>
    </row>
    <row r="78" spans="1:7" x14ac:dyDescent="0.3">
      <c r="A78" s="14" t="s">
        <v>96</v>
      </c>
      <c r="B78" s="14" t="s">
        <v>97</v>
      </c>
      <c r="C78" s="17" t="s">
        <v>78</v>
      </c>
      <c r="D78" s="42" t="s">
        <v>189</v>
      </c>
      <c r="E78" s="14" t="s">
        <v>183</v>
      </c>
      <c r="F78" s="85">
        <v>47000</v>
      </c>
      <c r="G78" s="11"/>
    </row>
    <row r="79" spans="1:7" x14ac:dyDescent="0.3">
      <c r="A79" s="14" t="s">
        <v>96</v>
      </c>
      <c r="B79" s="14" t="s">
        <v>97</v>
      </c>
      <c r="C79" s="17" t="s">
        <v>78</v>
      </c>
      <c r="D79" s="42" t="s">
        <v>190</v>
      </c>
      <c r="E79" s="14" t="s">
        <v>183</v>
      </c>
      <c r="F79" s="85">
        <v>80000</v>
      </c>
      <c r="G79" s="11"/>
    </row>
    <row r="80" spans="1:7" x14ac:dyDescent="0.3">
      <c r="A80" s="14" t="s">
        <v>96</v>
      </c>
      <c r="B80" s="14" t="s">
        <v>97</v>
      </c>
      <c r="C80" s="17" t="s">
        <v>78</v>
      </c>
      <c r="D80" s="42" t="s">
        <v>191</v>
      </c>
      <c r="E80" s="14" t="s">
        <v>183</v>
      </c>
      <c r="F80" s="85">
        <v>43000</v>
      </c>
      <c r="G80" s="11"/>
    </row>
    <row r="81" spans="1:7" x14ac:dyDescent="0.3">
      <c r="A81" s="14" t="s">
        <v>96</v>
      </c>
      <c r="B81" s="14" t="s">
        <v>97</v>
      </c>
      <c r="C81" s="17" t="s">
        <v>78</v>
      </c>
      <c r="D81" s="42" t="s">
        <v>192</v>
      </c>
      <c r="E81" s="14" t="s">
        <v>183</v>
      </c>
      <c r="F81" s="85">
        <v>65000</v>
      </c>
      <c r="G81" s="11"/>
    </row>
    <row r="82" spans="1:7" x14ac:dyDescent="0.3">
      <c r="A82" s="14" t="s">
        <v>96</v>
      </c>
      <c r="B82" s="14" t="s">
        <v>97</v>
      </c>
      <c r="C82" s="17" t="s">
        <v>78</v>
      </c>
      <c r="D82" s="42" t="s">
        <v>193</v>
      </c>
      <c r="E82" s="14" t="s">
        <v>183</v>
      </c>
      <c r="F82" s="85">
        <v>35000</v>
      </c>
      <c r="G82" s="11"/>
    </row>
    <row r="83" spans="1:7" ht="28.8" x14ac:dyDescent="0.3">
      <c r="A83" s="14" t="s">
        <v>96</v>
      </c>
      <c r="B83" s="14" t="s">
        <v>97</v>
      </c>
      <c r="C83" s="17" t="s">
        <v>78</v>
      </c>
      <c r="D83" s="42" t="s">
        <v>194</v>
      </c>
      <c r="E83" s="14" t="s">
        <v>195</v>
      </c>
      <c r="F83" s="85">
        <v>100000</v>
      </c>
      <c r="G83" s="11"/>
    </row>
    <row r="84" spans="1:7" x14ac:dyDescent="0.3">
      <c r="A84" s="14" t="s">
        <v>96</v>
      </c>
      <c r="B84" s="14" t="s">
        <v>97</v>
      </c>
      <c r="C84" s="17" t="s">
        <v>78</v>
      </c>
      <c r="D84" s="42" t="s">
        <v>196</v>
      </c>
      <c r="E84" s="14" t="s">
        <v>195</v>
      </c>
      <c r="F84" s="85">
        <v>15000</v>
      </c>
      <c r="G84" s="11"/>
    </row>
    <row r="85" spans="1:7" x14ac:dyDescent="0.3">
      <c r="A85" s="14" t="s">
        <v>96</v>
      </c>
      <c r="B85" s="14" t="s">
        <v>97</v>
      </c>
      <c r="C85" s="17" t="s">
        <v>78</v>
      </c>
      <c r="D85" s="42" t="s">
        <v>197</v>
      </c>
      <c r="E85" s="14" t="s">
        <v>195</v>
      </c>
      <c r="F85" s="85">
        <v>38700</v>
      </c>
      <c r="G85" s="11"/>
    </row>
    <row r="86" spans="1:7" x14ac:dyDescent="0.3">
      <c r="A86" s="14" t="s">
        <v>96</v>
      </c>
      <c r="B86" s="14" t="s">
        <v>97</v>
      </c>
      <c r="C86" s="17" t="s">
        <v>78</v>
      </c>
      <c r="D86" s="42" t="s">
        <v>198</v>
      </c>
      <c r="E86" s="14" t="s">
        <v>195</v>
      </c>
      <c r="F86" s="85">
        <v>44000</v>
      </c>
      <c r="G86" s="11"/>
    </row>
    <row r="87" spans="1:7" x14ac:dyDescent="0.3">
      <c r="A87" s="14" t="s">
        <v>96</v>
      </c>
      <c r="B87" s="14" t="s">
        <v>97</v>
      </c>
      <c r="C87" s="17" t="s">
        <v>78</v>
      </c>
      <c r="D87" s="42" t="s">
        <v>199</v>
      </c>
      <c r="E87" s="14" t="s">
        <v>195</v>
      </c>
      <c r="F87" s="85">
        <v>18000</v>
      </c>
      <c r="G87" s="11"/>
    </row>
    <row r="88" spans="1:7" x14ac:dyDescent="0.3">
      <c r="A88" s="14" t="s">
        <v>96</v>
      </c>
      <c r="B88" s="14" t="s">
        <v>97</v>
      </c>
      <c r="C88" s="17" t="s">
        <v>78</v>
      </c>
      <c r="D88" s="42" t="s">
        <v>200</v>
      </c>
      <c r="E88" s="14" t="s">
        <v>195</v>
      </c>
      <c r="F88" s="85">
        <v>14000</v>
      </c>
      <c r="G88" s="11"/>
    </row>
    <row r="89" spans="1:7" x14ac:dyDescent="0.3">
      <c r="A89" s="14" t="s">
        <v>96</v>
      </c>
      <c r="B89" s="14" t="s">
        <v>97</v>
      </c>
      <c r="C89" s="17" t="s">
        <v>78</v>
      </c>
      <c r="D89" s="42" t="s">
        <v>201</v>
      </c>
      <c r="E89" s="14" t="s">
        <v>195</v>
      </c>
      <c r="F89" s="85">
        <v>18000</v>
      </c>
      <c r="G89" s="11"/>
    </row>
    <row r="90" spans="1:7" ht="28.8" x14ac:dyDescent="0.3">
      <c r="A90" s="14" t="s">
        <v>96</v>
      </c>
      <c r="B90" s="14" t="s">
        <v>97</v>
      </c>
      <c r="C90" s="17" t="s">
        <v>78</v>
      </c>
      <c r="D90" s="42" t="s">
        <v>202</v>
      </c>
      <c r="E90" s="14" t="s">
        <v>195</v>
      </c>
      <c r="F90" s="85">
        <v>12500</v>
      </c>
      <c r="G90" s="11"/>
    </row>
    <row r="91" spans="1:7" x14ac:dyDescent="0.3">
      <c r="A91" s="14" t="s">
        <v>96</v>
      </c>
      <c r="B91" s="14" t="s">
        <v>97</v>
      </c>
      <c r="C91" s="17" t="s">
        <v>78</v>
      </c>
      <c r="D91" s="42" t="s">
        <v>203</v>
      </c>
      <c r="E91" s="14" t="s">
        <v>195</v>
      </c>
      <c r="F91" s="85">
        <v>55500</v>
      </c>
      <c r="G91" s="11"/>
    </row>
    <row r="92" spans="1:7" x14ac:dyDescent="0.3">
      <c r="A92" s="14" t="s">
        <v>96</v>
      </c>
      <c r="B92" s="14" t="s">
        <v>97</v>
      </c>
      <c r="C92" s="17" t="s">
        <v>78</v>
      </c>
      <c r="D92" s="42" t="s">
        <v>204</v>
      </c>
      <c r="E92" s="14" t="s">
        <v>195</v>
      </c>
      <c r="F92" s="85">
        <v>81000</v>
      </c>
      <c r="G92" s="11"/>
    </row>
    <row r="93" spans="1:7" x14ac:dyDescent="0.3">
      <c r="A93" s="14" t="s">
        <v>96</v>
      </c>
      <c r="B93" s="14" t="s">
        <v>97</v>
      </c>
      <c r="C93" s="17" t="s">
        <v>78</v>
      </c>
      <c r="D93" s="42" t="s">
        <v>205</v>
      </c>
      <c r="E93" s="14" t="s">
        <v>195</v>
      </c>
      <c r="F93" s="85">
        <v>12500</v>
      </c>
      <c r="G93" s="11"/>
    </row>
    <row r="94" spans="1:7" x14ac:dyDescent="0.3">
      <c r="A94" s="14" t="s">
        <v>96</v>
      </c>
      <c r="B94" s="14" t="s">
        <v>97</v>
      </c>
      <c r="C94" s="17" t="s">
        <v>78</v>
      </c>
      <c r="D94" s="42" t="s">
        <v>206</v>
      </c>
      <c r="E94" s="14" t="s">
        <v>195</v>
      </c>
      <c r="F94" s="85">
        <v>1100</v>
      </c>
      <c r="G94" s="11"/>
    </row>
    <row r="95" spans="1:7" x14ac:dyDescent="0.3">
      <c r="A95" s="14" t="s">
        <v>91</v>
      </c>
      <c r="B95" s="14" t="s">
        <v>95</v>
      </c>
      <c r="C95" s="17" t="s">
        <v>78</v>
      </c>
      <c r="D95" s="42" t="s">
        <v>207</v>
      </c>
      <c r="E95" s="14" t="s">
        <v>110</v>
      </c>
      <c r="F95" s="85">
        <v>10000</v>
      </c>
      <c r="G95" s="11"/>
    </row>
    <row r="96" spans="1:7" x14ac:dyDescent="0.3">
      <c r="A96" s="14" t="s">
        <v>91</v>
      </c>
      <c r="B96" s="14" t="s">
        <v>95</v>
      </c>
      <c r="C96" s="17" t="s">
        <v>78</v>
      </c>
      <c r="D96" s="95" t="s">
        <v>208</v>
      </c>
      <c r="E96" s="14" t="s">
        <v>152</v>
      </c>
      <c r="F96" s="85">
        <v>100000</v>
      </c>
      <c r="G96" s="11"/>
    </row>
    <row r="97" spans="1:7" ht="15" thickBot="1" x14ac:dyDescent="0.35">
      <c r="A97" s="14" t="s">
        <v>91</v>
      </c>
      <c r="B97" s="14" t="s">
        <v>95</v>
      </c>
      <c r="C97" s="17" t="s">
        <v>78</v>
      </c>
      <c r="D97" s="42" t="s">
        <v>209</v>
      </c>
      <c r="E97" s="14" t="s">
        <v>195</v>
      </c>
      <c r="F97" s="90">
        <v>60000</v>
      </c>
      <c r="G97" s="11"/>
    </row>
    <row r="98" spans="1:7" ht="15" thickBot="1" x14ac:dyDescent="0.35">
      <c r="F98" s="83">
        <f>SUM(F2:F97)</f>
        <v>3385311.4</v>
      </c>
    </row>
  </sheetData>
  <pageMargins left="0.7" right="0.7" top="0.75" bottom="0.75" header="0.3" footer="0.3"/>
  <pageSetup paperSize="9" scale="7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'C:\Users\pricele\OneDrive voor Bedrijven\OneDrive - Vlaamse overheid - Office 365\SV\SV 104\[123 deelantw bijlage.xlsx]Blad3'!#REF!</xm:f>
          </x14:formula1>
          <xm:sqref>A2:A97</xm:sqref>
        </x14:dataValidation>
        <x14:dataValidation type="list" allowBlank="1" showInputMessage="1" showErrorMessage="1" xr:uid="{00000000-0002-0000-0200-000001000000}">
          <x14:formula1>
            <xm:f>'C:\Users\pricele\OneDrive voor Bedrijven\OneDrive - Vlaamse overheid - Office 365\SV\SV 104\[123 deelantw bijlage.xlsx]Totaal'!#REF!</xm:f>
          </x14:formula1>
          <xm:sqref>B2:B97</xm:sqref>
        </x14:dataValidation>
        <x14:dataValidation type="list" allowBlank="1" showInputMessage="1" showErrorMessage="1" xr:uid="{00000000-0002-0000-0200-000002000000}">
          <x14:formula1>
            <xm:f>'C:\Users\pricele\OneDrive voor Bedrijven\OneDrive - Vlaamse overheid - Office 365\SV\SV 104\[123 deelantw bijlage.xlsx]Blad3'!#REF!</xm:f>
          </x14:formula1>
          <xm:sqref>E2:E16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7"/>
  <sheetViews>
    <sheetView topLeftCell="A16" zoomScaleNormal="100" workbookViewId="0">
      <selection activeCell="A16" sqref="A1:H1048576"/>
    </sheetView>
  </sheetViews>
  <sheetFormatPr defaultColWidth="9.109375" defaultRowHeight="14.4" x14ac:dyDescent="0.3"/>
  <cols>
    <col min="1" max="1" width="18" style="10" bestFit="1" customWidth="1"/>
    <col min="2" max="2" width="11.44140625" style="10" bestFit="1" customWidth="1"/>
    <col min="3" max="3" width="11.44140625" style="10" customWidth="1"/>
    <col min="4" max="4" width="35" style="10" customWidth="1"/>
    <col min="5" max="5" width="21.88671875" style="10" customWidth="1"/>
    <col min="6" max="6" width="17.6640625" style="10" customWidth="1"/>
    <col min="7" max="7" width="70.88671875" style="10" customWidth="1"/>
    <col min="8" max="8" width="9.109375" style="10"/>
    <col min="9" max="9" width="11.44140625" style="10" bestFit="1" customWidth="1"/>
    <col min="10" max="16384" width="9.109375" style="10"/>
  </cols>
  <sheetData>
    <row r="1" spans="1:9" x14ac:dyDescent="0.3">
      <c r="A1" s="61" t="s">
        <v>72</v>
      </c>
      <c r="B1" s="61" t="s">
        <v>73</v>
      </c>
      <c r="C1" s="61" t="s">
        <v>76</v>
      </c>
      <c r="D1" s="61" t="s">
        <v>77</v>
      </c>
      <c r="E1" s="61" t="s">
        <v>79</v>
      </c>
      <c r="F1" s="61" t="s">
        <v>80</v>
      </c>
      <c r="G1" s="61" t="s">
        <v>81</v>
      </c>
    </row>
    <row r="2" spans="1:9" x14ac:dyDescent="0.3">
      <c r="A2" s="78" t="s">
        <v>89</v>
      </c>
      <c r="B2" s="78" t="s">
        <v>90</v>
      </c>
      <c r="C2" s="78" t="s">
        <v>210</v>
      </c>
      <c r="D2" s="78" t="s">
        <v>211</v>
      </c>
      <c r="E2" s="78" t="s">
        <v>110</v>
      </c>
      <c r="F2" s="79">
        <v>243842.86</v>
      </c>
      <c r="G2" s="96" t="s">
        <v>212</v>
      </c>
      <c r="I2" s="80"/>
    </row>
    <row r="3" spans="1:9" x14ac:dyDescent="0.3">
      <c r="A3" s="78" t="s">
        <v>89</v>
      </c>
      <c r="B3" s="78" t="s">
        <v>90</v>
      </c>
      <c r="C3" s="78" t="s">
        <v>210</v>
      </c>
      <c r="D3" s="78" t="s">
        <v>211</v>
      </c>
      <c r="E3" s="11" t="s">
        <v>195</v>
      </c>
      <c r="F3" s="64">
        <v>40699.82</v>
      </c>
      <c r="G3" s="97"/>
    </row>
    <row r="4" spans="1:9" x14ac:dyDescent="0.3">
      <c r="A4" s="78" t="s">
        <v>89</v>
      </c>
      <c r="B4" s="78" t="s">
        <v>90</v>
      </c>
      <c r="C4" s="78" t="s">
        <v>210</v>
      </c>
      <c r="D4" s="78" t="s">
        <v>211</v>
      </c>
      <c r="E4" s="11" t="s">
        <v>183</v>
      </c>
      <c r="F4" s="64">
        <v>89463.47</v>
      </c>
      <c r="G4" s="97"/>
    </row>
    <row r="5" spans="1:9" x14ac:dyDescent="0.3">
      <c r="A5" s="78" t="s">
        <v>89</v>
      </c>
      <c r="B5" s="78" t="s">
        <v>90</v>
      </c>
      <c r="C5" s="78" t="s">
        <v>210</v>
      </c>
      <c r="D5" s="78" t="s">
        <v>211</v>
      </c>
      <c r="E5" s="11" t="s">
        <v>126</v>
      </c>
      <c r="F5" s="64">
        <v>61619.46</v>
      </c>
      <c r="G5" s="97"/>
    </row>
    <row r="6" spans="1:9" x14ac:dyDescent="0.3">
      <c r="A6" s="78" t="s">
        <v>89</v>
      </c>
      <c r="B6" s="78" t="s">
        <v>90</v>
      </c>
      <c r="C6" s="78" t="s">
        <v>210</v>
      </c>
      <c r="D6" s="78" t="s">
        <v>211</v>
      </c>
      <c r="E6" s="11" t="s">
        <v>152</v>
      </c>
      <c r="F6" s="64">
        <v>64207.71</v>
      </c>
      <c r="G6" s="97"/>
    </row>
    <row r="7" spans="1:9" x14ac:dyDescent="0.3">
      <c r="A7" s="78" t="s">
        <v>89</v>
      </c>
      <c r="B7" s="78" t="s">
        <v>90</v>
      </c>
      <c r="C7" s="78" t="s">
        <v>210</v>
      </c>
      <c r="D7" s="11" t="s">
        <v>213</v>
      </c>
      <c r="E7" s="11" t="s">
        <v>110</v>
      </c>
      <c r="F7" s="64">
        <v>25316.25</v>
      </c>
      <c r="G7" s="97"/>
      <c r="I7" s="80"/>
    </row>
    <row r="8" spans="1:9" x14ac:dyDescent="0.3">
      <c r="A8" s="78" t="s">
        <v>89</v>
      </c>
      <c r="B8" s="78" t="s">
        <v>90</v>
      </c>
      <c r="C8" s="78" t="s">
        <v>210</v>
      </c>
      <c r="D8" s="11" t="s">
        <v>213</v>
      </c>
      <c r="E8" s="11" t="s">
        <v>195</v>
      </c>
      <c r="F8" s="64">
        <v>2251.25</v>
      </c>
      <c r="G8" s="97"/>
    </row>
    <row r="9" spans="1:9" x14ac:dyDescent="0.3">
      <c r="A9" s="78" t="s">
        <v>89</v>
      </c>
      <c r="B9" s="78" t="s">
        <v>90</v>
      </c>
      <c r="C9" s="78" t="s">
        <v>210</v>
      </c>
      <c r="D9" s="11" t="s">
        <v>213</v>
      </c>
      <c r="E9" s="11" t="s">
        <v>183</v>
      </c>
      <c r="F9" s="64">
        <v>10042</v>
      </c>
      <c r="G9" s="97"/>
      <c r="I9" s="81"/>
    </row>
    <row r="10" spans="1:9" x14ac:dyDescent="0.3">
      <c r="A10" s="78" t="s">
        <v>89</v>
      </c>
      <c r="B10" s="78" t="s">
        <v>90</v>
      </c>
      <c r="C10" s="78" t="s">
        <v>210</v>
      </c>
      <c r="D10" s="11" t="s">
        <v>213</v>
      </c>
      <c r="E10" s="11" t="s">
        <v>126</v>
      </c>
      <c r="F10" s="64">
        <v>8980.5</v>
      </c>
      <c r="G10" s="97"/>
    </row>
    <row r="11" spans="1:9" x14ac:dyDescent="0.3">
      <c r="A11" s="78" t="s">
        <v>89</v>
      </c>
      <c r="B11" s="78" t="s">
        <v>90</v>
      </c>
      <c r="C11" s="78" t="s">
        <v>210</v>
      </c>
      <c r="D11" s="11" t="s">
        <v>213</v>
      </c>
      <c r="E11" s="11" t="s">
        <v>152</v>
      </c>
      <c r="F11" s="64">
        <v>7786.75</v>
      </c>
      <c r="G11" s="97"/>
      <c r="I11" s="81"/>
    </row>
    <row r="12" spans="1:9" x14ac:dyDescent="0.3">
      <c r="A12" s="78" t="s">
        <v>89</v>
      </c>
      <c r="B12" s="78" t="s">
        <v>90</v>
      </c>
      <c r="C12" s="78" t="s">
        <v>210</v>
      </c>
      <c r="D12" s="11" t="s">
        <v>214</v>
      </c>
      <c r="E12" s="11" t="s">
        <v>110</v>
      </c>
      <c r="F12" s="64">
        <f>52479.5+(7400/5)</f>
        <v>53959.5</v>
      </c>
      <c r="G12" s="97"/>
      <c r="I12" s="80"/>
    </row>
    <row r="13" spans="1:9" x14ac:dyDescent="0.3">
      <c r="A13" s="78" t="s">
        <v>89</v>
      </c>
      <c r="B13" s="78" t="s">
        <v>90</v>
      </c>
      <c r="C13" s="78" t="s">
        <v>210</v>
      </c>
      <c r="D13" s="11" t="s">
        <v>214</v>
      </c>
      <c r="E13" s="11" t="s">
        <v>195</v>
      </c>
      <c r="F13" s="64">
        <f>15510+(7400/5)</f>
        <v>16990</v>
      </c>
      <c r="G13" s="97"/>
      <c r="I13" s="81"/>
    </row>
    <row r="14" spans="1:9" x14ac:dyDescent="0.3">
      <c r="A14" s="78" t="s">
        <v>89</v>
      </c>
      <c r="B14" s="78" t="s">
        <v>90</v>
      </c>
      <c r="C14" s="78" t="s">
        <v>210</v>
      </c>
      <c r="D14" s="11" t="s">
        <v>214</v>
      </c>
      <c r="E14" s="11" t="s">
        <v>183</v>
      </c>
      <c r="F14" s="64">
        <f>10752+(7400/5)</f>
        <v>12232</v>
      </c>
      <c r="G14" s="97"/>
      <c r="I14" s="81"/>
    </row>
    <row r="15" spans="1:9" x14ac:dyDescent="0.3">
      <c r="A15" s="78" t="s">
        <v>89</v>
      </c>
      <c r="B15" s="78" t="s">
        <v>90</v>
      </c>
      <c r="C15" s="78" t="s">
        <v>210</v>
      </c>
      <c r="D15" s="11" t="s">
        <v>214</v>
      </c>
      <c r="E15" s="11" t="s">
        <v>126</v>
      </c>
      <c r="F15" s="64">
        <f>7773+(7400/5)</f>
        <v>9253</v>
      </c>
      <c r="G15" s="97"/>
      <c r="I15" s="81"/>
    </row>
    <row r="16" spans="1:9" x14ac:dyDescent="0.3">
      <c r="A16" s="78" t="s">
        <v>89</v>
      </c>
      <c r="B16" s="78" t="s">
        <v>90</v>
      </c>
      <c r="C16" s="78" t="s">
        <v>210</v>
      </c>
      <c r="D16" s="11" t="s">
        <v>214</v>
      </c>
      <c r="E16" s="78" t="s">
        <v>152</v>
      </c>
      <c r="F16" s="79">
        <f>16147+(7400/5)</f>
        <v>17627</v>
      </c>
      <c r="G16" s="97"/>
    </row>
    <row r="17" spans="1:9" x14ac:dyDescent="0.3">
      <c r="A17" s="78" t="s">
        <v>89</v>
      </c>
      <c r="B17" s="78" t="s">
        <v>90</v>
      </c>
      <c r="C17" s="78" t="s">
        <v>210</v>
      </c>
      <c r="D17" s="11" t="s">
        <v>215</v>
      </c>
      <c r="E17" s="78" t="s">
        <v>110</v>
      </c>
      <c r="F17" s="79">
        <v>5500</v>
      </c>
      <c r="G17" s="97"/>
      <c r="I17" s="80"/>
    </row>
    <row r="18" spans="1:9" x14ac:dyDescent="0.3">
      <c r="A18" s="78" t="s">
        <v>89</v>
      </c>
      <c r="B18" s="78" t="s">
        <v>90</v>
      </c>
      <c r="C18" s="78" t="s">
        <v>210</v>
      </c>
      <c r="D18" s="11" t="s">
        <v>215</v>
      </c>
      <c r="E18" s="78" t="s">
        <v>195</v>
      </c>
      <c r="F18" s="79">
        <v>4200</v>
      </c>
      <c r="G18" s="97"/>
    </row>
    <row r="19" spans="1:9" x14ac:dyDescent="0.3">
      <c r="A19" s="78" t="s">
        <v>89</v>
      </c>
      <c r="B19" s="78" t="s">
        <v>90</v>
      </c>
      <c r="C19" s="78" t="s">
        <v>210</v>
      </c>
      <c r="D19" s="11" t="s">
        <v>215</v>
      </c>
      <c r="E19" s="78" t="s">
        <v>183</v>
      </c>
      <c r="F19" s="79">
        <v>12500</v>
      </c>
      <c r="G19" s="97"/>
    </row>
    <row r="20" spans="1:9" x14ac:dyDescent="0.3">
      <c r="A20" s="78" t="s">
        <v>89</v>
      </c>
      <c r="B20" s="78" t="s">
        <v>90</v>
      </c>
      <c r="C20" s="78" t="s">
        <v>210</v>
      </c>
      <c r="D20" s="11" t="s">
        <v>215</v>
      </c>
      <c r="E20" s="78" t="s">
        <v>126</v>
      </c>
      <c r="F20" s="79">
        <v>0</v>
      </c>
      <c r="G20" s="97"/>
    </row>
    <row r="21" spans="1:9" ht="229.5" customHeight="1" thickBot="1" x14ac:dyDescent="0.35">
      <c r="A21" s="78" t="s">
        <v>89</v>
      </c>
      <c r="B21" s="78" t="s">
        <v>90</v>
      </c>
      <c r="C21" s="78" t="s">
        <v>210</v>
      </c>
      <c r="D21" s="11" t="s">
        <v>215</v>
      </c>
      <c r="E21" s="78" t="s">
        <v>152</v>
      </c>
      <c r="F21" s="84">
        <v>10000</v>
      </c>
      <c r="G21" s="98"/>
    </row>
    <row r="22" spans="1:9" ht="15" thickBot="1" x14ac:dyDescent="0.35">
      <c r="F22" s="83">
        <f>SUM(F2:F21)</f>
        <v>696471.57000000007</v>
      </c>
    </row>
    <row r="24" spans="1:9" x14ac:dyDescent="0.3">
      <c r="G24" s="80"/>
    </row>
    <row r="27" spans="1:9" x14ac:dyDescent="0.3">
      <c r="F27" s="80"/>
    </row>
  </sheetData>
  <mergeCells count="1">
    <mergeCell ref="G2:G21"/>
  </mergeCells>
  <pageMargins left="0.7" right="0.7" top="0.75" bottom="0.75" header="0.3" footer="0.3"/>
  <pageSetup paperSize="9" scale="70" orientation="landscape" r:id="rId1"/>
  <colBreaks count="1" manualBreakCount="1">
    <brk id="5" max="1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'C:\Users\pricele\OneDrive voor Bedrijven\OneDrive - Vlaamse overheid - Office 365\SV\SV 104\[Bijlage bij antwoord Sport.xlsx]Blad3'!#REF!</xm:f>
          </x14:formula1>
          <xm:sqref>A2:A21</xm:sqref>
        </x14:dataValidation>
        <x14:dataValidation type="list" allowBlank="1" showInputMessage="1" showErrorMessage="1" xr:uid="{00000000-0002-0000-0300-000001000000}">
          <x14:formula1>
            <xm:f>'C:\Users\pricele\OneDrive voor Bedrijven\OneDrive - Vlaamse overheid - Office 365\SV\SV 104\[Bijlage bij antwoord Sport.xlsx]Totaal'!#REF!</xm:f>
          </x14:formula1>
          <xm:sqref>B2:B21</xm:sqref>
        </x14:dataValidation>
        <x14:dataValidation type="list" allowBlank="1" showInputMessage="1" showErrorMessage="1" xr:uid="{00000000-0002-0000-0300-000002000000}">
          <x14:formula1>
            <xm:f>'C:\Users\pricele\OneDrive voor Bedrijven\OneDrive - Vlaamse overheid - Office 365\SV\SV 104\[Bijlage bij antwoord Sport.xlsx]Blad3'!#REF!</xm:f>
          </x14:formula1>
          <xm:sqref>E2:E21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8"/>
  <sheetViews>
    <sheetView workbookViewId="0">
      <selection sqref="A1:H1048576"/>
    </sheetView>
  </sheetViews>
  <sheetFormatPr defaultColWidth="9.109375" defaultRowHeight="14.4" x14ac:dyDescent="0.3"/>
  <cols>
    <col min="1" max="1" width="18" style="10" bestFit="1" customWidth="1"/>
    <col min="2" max="2" width="11.44140625" style="10" bestFit="1" customWidth="1"/>
    <col min="3" max="3" width="11.44140625" style="10" customWidth="1"/>
    <col min="4" max="4" width="21.88671875" style="10" bestFit="1" customWidth="1"/>
    <col min="5" max="5" width="21.88671875" style="10" customWidth="1"/>
    <col min="6" max="6" width="11.44140625" style="10" bestFit="1" customWidth="1"/>
    <col min="7" max="7" width="39.109375" style="10" customWidth="1"/>
    <col min="8" max="16384" width="9.109375" style="10"/>
  </cols>
  <sheetData>
    <row r="1" spans="1:7" x14ac:dyDescent="0.3">
      <c r="A1" s="61" t="s">
        <v>72</v>
      </c>
      <c r="B1" s="61" t="s">
        <v>73</v>
      </c>
      <c r="C1" s="61" t="s">
        <v>76</v>
      </c>
      <c r="D1" s="61" t="s">
        <v>77</v>
      </c>
      <c r="E1" s="61" t="s">
        <v>79</v>
      </c>
      <c r="F1" s="61" t="s">
        <v>80</v>
      </c>
      <c r="G1" s="61" t="s">
        <v>81</v>
      </c>
    </row>
    <row r="2" spans="1:7" ht="28.8" x14ac:dyDescent="0.3">
      <c r="A2" s="11" t="s">
        <v>91</v>
      </c>
      <c r="B2" s="11" t="s">
        <v>93</v>
      </c>
      <c r="C2" s="11" t="s">
        <v>216</v>
      </c>
      <c r="D2" s="11" t="s">
        <v>217</v>
      </c>
      <c r="E2" s="11"/>
      <c r="F2" s="64">
        <v>30000</v>
      </c>
      <c r="G2" s="67" t="s">
        <v>218</v>
      </c>
    </row>
    <row r="3" spans="1:7" x14ac:dyDescent="0.3">
      <c r="A3" s="11" t="s">
        <v>91</v>
      </c>
      <c r="B3" s="11" t="s">
        <v>93</v>
      </c>
      <c r="C3" s="11" t="s">
        <v>216</v>
      </c>
      <c r="D3" s="11" t="s">
        <v>217</v>
      </c>
      <c r="E3" s="11" t="s">
        <v>110</v>
      </c>
      <c r="F3" s="64">
        <v>51200</v>
      </c>
      <c r="G3" s="11"/>
    </row>
    <row r="4" spans="1:7" x14ac:dyDescent="0.3">
      <c r="A4" s="11" t="s">
        <v>91</v>
      </c>
      <c r="B4" s="11" t="s">
        <v>93</v>
      </c>
      <c r="C4" s="11" t="s">
        <v>216</v>
      </c>
      <c r="D4" s="11" t="s">
        <v>217</v>
      </c>
      <c r="E4" s="11" t="s">
        <v>195</v>
      </c>
      <c r="F4" s="64">
        <v>51200</v>
      </c>
      <c r="G4" s="11"/>
    </row>
    <row r="5" spans="1:7" x14ac:dyDescent="0.3">
      <c r="A5" s="11" t="s">
        <v>91</v>
      </c>
      <c r="B5" s="11" t="s">
        <v>93</v>
      </c>
      <c r="C5" s="11" t="s">
        <v>216</v>
      </c>
      <c r="D5" s="11" t="s">
        <v>217</v>
      </c>
      <c r="E5" s="11" t="s">
        <v>183</v>
      </c>
      <c r="F5" s="64">
        <v>51200</v>
      </c>
      <c r="G5" s="11"/>
    </row>
    <row r="6" spans="1:7" x14ac:dyDescent="0.3">
      <c r="A6" s="11" t="s">
        <v>91</v>
      </c>
      <c r="B6" s="11" t="s">
        <v>93</v>
      </c>
      <c r="C6" s="11" t="s">
        <v>216</v>
      </c>
      <c r="D6" s="11" t="s">
        <v>217</v>
      </c>
      <c r="E6" s="11" t="s">
        <v>126</v>
      </c>
      <c r="F6" s="64">
        <v>51200</v>
      </c>
      <c r="G6" s="11"/>
    </row>
    <row r="7" spans="1:7" ht="15" thickBot="1" x14ac:dyDescent="0.35">
      <c r="A7" s="11" t="s">
        <v>91</v>
      </c>
      <c r="B7" s="11" t="s">
        <v>93</v>
      </c>
      <c r="C7" s="11" t="s">
        <v>216</v>
      </c>
      <c r="D7" s="11" t="s">
        <v>217</v>
      </c>
      <c r="E7" s="11" t="s">
        <v>152</v>
      </c>
      <c r="F7" s="82">
        <v>51200</v>
      </c>
      <c r="G7" s="11"/>
    </row>
    <row r="8" spans="1:7" ht="15" thickBot="1" x14ac:dyDescent="0.35">
      <c r="F8" s="83">
        <f>SUM(F2:F7)</f>
        <v>286000</v>
      </c>
    </row>
  </sheetData>
  <pageMargins left="0.7" right="0.7" top="0.75" bottom="0.75" header="0.3" footer="0.3"/>
  <pageSetup paperSize="9" scale="64"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'C:\Users\pricele\OneDrive voor Bedrijven\OneDrive - Vlaamse overheid - Office 365\SV\SV 104\[Kopie van SV104_Sjabloon_bedragen.xlsx]Blad3'!#REF!</xm:f>
          </x14:formula1>
          <xm:sqref>A2:A7</xm:sqref>
        </x14:dataValidation>
        <x14:dataValidation type="list" allowBlank="1" showInputMessage="1" showErrorMessage="1" xr:uid="{00000000-0002-0000-0400-000001000000}">
          <x14:formula1>
            <xm:f>'C:\Users\pricele\OneDrive voor Bedrijven\OneDrive - Vlaamse overheid - Office 365\SV\SV 104\[Kopie van SV104_Sjabloon_bedragen.xlsx]Totaal'!#REF!</xm:f>
          </x14:formula1>
          <xm:sqref>B2:B7</xm:sqref>
        </x14:dataValidation>
        <x14:dataValidation type="list" allowBlank="1" showInputMessage="1" showErrorMessage="1" xr:uid="{00000000-0002-0000-0400-000002000000}">
          <x14:formula1>
            <xm:f>'C:\Users\pricele\OneDrive voor Bedrijven\OneDrive - Vlaamse overheid - Office 365\SV\SV 104\[Kopie van SV104_Sjabloon_bedragen.xlsx]Blad3'!#REF!</xm:f>
          </x14:formula1>
          <xm:sqref>E2:E7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B2E3FB5909E846AFC8D86C17399A77" ma:contentTypeVersion="0" ma:contentTypeDescription="Een nieuw document maken." ma:contentTypeScope="" ma:versionID="53251e33ff7c2811d6b6fca5f94ff0c0">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E935D6-28B3-4092-8BAF-69F54D2280BD}">
  <ds:schemaRefs>
    <ds:schemaRef ds:uri="http://www.w3.org/XML/1998/namespace"/>
    <ds:schemaRef ds:uri="http://purl.org/dc/terms/"/>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DF99E05-804D-4DC9-8C99-D9BBBD348FBF}">
  <ds:schemaRefs>
    <ds:schemaRef ds:uri="http://schemas.microsoft.com/sharepoint/v3/contenttype/forms"/>
  </ds:schemaRefs>
</ds:datastoreItem>
</file>

<file path=customXml/itemProps3.xml><?xml version="1.0" encoding="utf-8"?>
<ds:datastoreItem xmlns:ds="http://schemas.openxmlformats.org/officeDocument/2006/customXml" ds:itemID="{13A33B03-B39D-4642-B4F4-7AEE829F57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Totaal</vt:lpstr>
      <vt:lpstr>Cultuur - Jeugd</vt:lpstr>
      <vt:lpstr>Welzijn</vt:lpstr>
      <vt:lpstr>Sport</vt:lpstr>
      <vt:lpstr>Gelijke Kansen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Desmedt, Erik G</dc:creator>
  <cp:lastModifiedBy>Everaert, Veronique</cp:lastModifiedBy>
  <cp:lastPrinted>2019-01-09T10:39:10Z</cp:lastPrinted>
  <dcterms:created xsi:type="dcterms:W3CDTF">2017-10-31T10:45:06Z</dcterms:created>
  <dcterms:modified xsi:type="dcterms:W3CDTF">2019-01-09T10:39:34Z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0x010100F7B2E3FB5909E846AFC8D86C17399A77</vt:lpwstr>
  </property>
</Properties>
</file>