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/>
  <mc:AlternateContent xmlns:mc="http://schemas.openxmlformats.org/markup-compatibility/2006">
    <mc:Choice Requires="x15">
      <x15ac:absPath xmlns:x15ac="http://schemas.microsoft.com/office/spreadsheetml/2010/11/ac" url="https://kabinetbourgeois.vo.proximuscloudsharepoint.be/Parl. Vrgn/schriftelijke vragen/2018-2019/"/>
    </mc:Choice>
  </mc:AlternateContent>
  <xr:revisionPtr revIDLastSave="0" documentId="8_{87B98C4C-B55F-4FF9-98F4-2A2133E9BAE0}" xr6:coauthVersionLast="31" xr6:coauthVersionMax="31" xr10:uidLastSave="{00000000-0000-0000-0000-000000000000}"/>
  <bookViews>
    <workbookView xWindow="0" yWindow="0" windowWidth="24000" windowHeight="9516" xr2:uid="{00000000-000D-0000-FFFF-FFFF00000000}"/>
  </bookViews>
  <sheets>
    <sheet name="Voorafnames" sheetId="8" r:id="rId1"/>
  </sheets>
  <definedNames>
    <definedName name="_xlnm.Print_Area" localSheetId="0">Voorafnames!$A$2:$M$23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6" i="8" l="1"/>
  <c r="K6" i="8"/>
  <c r="I6" i="8"/>
  <c r="G6" i="8"/>
  <c r="E6" i="8"/>
  <c r="K23" i="8"/>
  <c r="I23" i="8"/>
  <c r="G23" i="8"/>
  <c r="E23" i="8"/>
  <c r="C23" i="8"/>
  <c r="L23" i="8"/>
  <c r="J23" i="8"/>
  <c r="H23" i="8"/>
  <c r="F23" i="8"/>
  <c r="D23" i="8"/>
  <c r="B23" i="8"/>
  <c r="L12" i="8"/>
  <c r="M9" i="8" l="1"/>
  <c r="M12" i="8"/>
  <c r="M13" i="8"/>
  <c r="M16" i="8"/>
  <c r="M17" i="8"/>
  <c r="M20" i="8"/>
  <c r="M21" i="8"/>
  <c r="M8" i="8"/>
  <c r="M18" i="8" l="1"/>
  <c r="M14" i="8"/>
  <c r="M22" i="8"/>
  <c r="M10" i="8"/>
  <c r="L21" i="8"/>
  <c r="L17" i="8"/>
  <c r="L13" i="8"/>
  <c r="L20" i="8"/>
  <c r="L16" i="8"/>
  <c r="L9" i="8"/>
  <c r="L8" i="8"/>
  <c r="L10" i="8" l="1"/>
  <c r="M23" i="8"/>
  <c r="L22" i="8"/>
  <c r="L18" i="8"/>
  <c r="L14" i="8"/>
</calcChain>
</file>

<file path=xl/sharedStrings.xml><?xml version="1.0" encoding="utf-8"?>
<sst xmlns="http://schemas.openxmlformats.org/spreadsheetml/2006/main" count="23" uniqueCount="13">
  <si>
    <t>EPBP</t>
  </si>
  <si>
    <t>RP</t>
  </si>
  <si>
    <t>Eigenaar</t>
  </si>
  <si>
    <t>Cofinanciering</t>
  </si>
  <si>
    <t>Investering</t>
  </si>
  <si>
    <t>Sociale huisvesting</t>
  </si>
  <si>
    <t>Dringend</t>
  </si>
  <si>
    <t>Totaal</t>
  </si>
  <si>
    <t>Voorafnamedossiers 2015 (Programmatie 2) tot 2018 (Programmatie 3)</t>
  </si>
  <si>
    <t xml:space="preserve">Totaal </t>
  </si>
  <si>
    <t>Aantal dossiers</t>
  </si>
  <si>
    <t>RP: restauratiepremie (oude regelgeving)</t>
  </si>
  <si>
    <t>EPBP: erfgoedpremie bijzondere procedure (huidige regelgeving)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</si>
</sst>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1"/>
      <color theme="1"/>
      <name val="Arial"/>
      <family val="2"/>
    </font>
    <font>
      <sz val="10"/>
      <color theme="1"/>
      <name val="Calibri"/>
      <family val="2"/>
      <scheme val="minor"/>
    </font>
    <font>
      <sz val="9"/>
      <color theme="1"/>
      <name val="Arail"/>
    </font>
    <font>
      <b/>
      <sz val="9"/>
      <color theme="1"/>
      <name val="Arail"/>
    </font>
    <font>
      <sz val="9"/>
      <name val="Arail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Border="1"/>
    <xf numFmtId="4" fontId="1" fillId="0" borderId="0" xfId="0" applyNumberFormat="1" applyFont="1" applyFill="1" applyBorder="1"/>
    <xf numFmtId="0" fontId="0" fillId="0" borderId="0" xfId="0" applyFill="1" applyBorder="1"/>
    <xf numFmtId="4" fontId="1" fillId="0" borderId="0" xfId="0" applyNumberFormat="1" applyFont="1" applyFill="1" applyBorder="1" applyAlignment="1">
      <alignment wrapText="1"/>
    </xf>
    <xf numFmtId="0" fontId="3" fillId="0" borderId="0" xfId="0" applyFont="1"/>
    <xf numFmtId="0" fontId="0" fillId="0" borderId="0" xfId="0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8" xfId="0" applyFont="1" applyBorder="1" applyAlignment="1">
      <alignment horizontal="center" wrapText="1"/>
    </xf>
    <xf numFmtId="0" fontId="4" fillId="0" borderId="6" xfId="0" applyFont="1" applyBorder="1" applyAlignment="1">
      <alignment horizontal="center"/>
    </xf>
    <xf numFmtId="0" fontId="4" fillId="0" borderId="3" xfId="0" applyFont="1" applyBorder="1"/>
    <xf numFmtId="0" fontId="4" fillId="0" borderId="6" xfId="0" applyFont="1" applyBorder="1"/>
    <xf numFmtId="1" fontId="6" fillId="0" borderId="1" xfId="0" applyNumberFormat="1" applyFont="1" applyFill="1" applyBorder="1" applyAlignment="1">
      <alignment horizontal="center" wrapText="1"/>
    </xf>
    <xf numFmtId="4" fontId="6" fillId="0" borderId="2" xfId="0" applyNumberFormat="1" applyFont="1" applyFill="1" applyBorder="1" applyAlignment="1">
      <alignment wrapText="1"/>
    </xf>
    <xf numFmtId="4" fontId="6" fillId="0" borderId="2" xfId="0" applyNumberFormat="1" applyFont="1" applyFill="1" applyBorder="1"/>
    <xf numFmtId="1" fontId="6" fillId="0" borderId="1" xfId="0" applyNumberFormat="1" applyFont="1" applyFill="1" applyBorder="1" applyAlignment="1">
      <alignment horizontal="center"/>
    </xf>
    <xf numFmtId="4" fontId="4" fillId="0" borderId="2" xfId="0" applyNumberFormat="1" applyFont="1" applyBorder="1"/>
    <xf numFmtId="1" fontId="4" fillId="0" borderId="1" xfId="0" applyNumberFormat="1" applyFont="1" applyBorder="1" applyAlignment="1">
      <alignment horizontal="center"/>
    </xf>
    <xf numFmtId="0" fontId="4" fillId="0" borderId="2" xfId="0" applyFont="1" applyBorder="1"/>
    <xf numFmtId="4" fontId="5" fillId="0" borderId="2" xfId="0" applyNumberFormat="1" applyFont="1" applyBorder="1"/>
    <xf numFmtId="1" fontId="5" fillId="0" borderId="1" xfId="0" applyNumberFormat="1" applyFont="1" applyBorder="1" applyAlignment="1">
      <alignment horizontal="center"/>
    </xf>
    <xf numFmtId="1" fontId="4" fillId="0" borderId="6" xfId="0" applyNumberFormat="1" applyFont="1" applyBorder="1" applyAlignment="1">
      <alignment horizontal="center"/>
    </xf>
    <xf numFmtId="4" fontId="4" fillId="0" borderId="3" xfId="0" applyNumberFormat="1" applyFont="1" applyBorder="1"/>
    <xf numFmtId="1" fontId="4" fillId="0" borderId="4" xfId="0" applyNumberFormat="1" applyFont="1" applyBorder="1" applyAlignment="1">
      <alignment horizontal="center"/>
    </xf>
    <xf numFmtId="0" fontId="4" fillId="0" borderId="5" xfId="0" applyFont="1" applyBorder="1"/>
    <xf numFmtId="4" fontId="5" fillId="0" borderId="5" xfId="0" applyNumberFormat="1" applyFont="1" applyBorder="1"/>
    <xf numFmtId="1" fontId="5" fillId="0" borderId="4" xfId="0" applyNumberFormat="1" applyFont="1" applyBorder="1" applyAlignment="1">
      <alignment horizontal="center"/>
    </xf>
    <xf numFmtId="4" fontId="4" fillId="0" borderId="5" xfId="0" applyNumberFormat="1" applyFont="1" applyBorder="1"/>
    <xf numFmtId="0" fontId="4" fillId="0" borderId="9" xfId="0" applyFont="1" applyBorder="1"/>
    <xf numFmtId="0" fontId="5" fillId="0" borderId="10" xfId="0" applyFont="1" applyBorder="1" applyAlignment="1">
      <alignment horizontal="left"/>
    </xf>
    <xf numFmtId="0" fontId="5" fillId="0" borderId="11" xfId="0" applyFont="1" applyBorder="1" applyAlignment="1">
      <alignment horizontal="right"/>
    </xf>
    <xf numFmtId="0" fontId="4" fillId="0" borderId="11" xfId="0" applyFont="1" applyBorder="1"/>
    <xf numFmtId="0" fontId="4" fillId="0" borderId="12" xfId="0" applyFont="1" applyBorder="1"/>
    <xf numFmtId="0" fontId="5" fillId="0" borderId="11" xfId="0" applyFont="1" applyBorder="1" applyAlignment="1">
      <alignment horizontal="left"/>
    </xf>
    <xf numFmtId="0" fontId="5" fillId="0" borderId="13" xfId="0" applyFont="1" applyBorder="1"/>
    <xf numFmtId="1" fontId="4" fillId="0" borderId="15" xfId="0" applyNumberFormat="1" applyFont="1" applyBorder="1" applyAlignment="1">
      <alignment horizontal="center"/>
    </xf>
    <xf numFmtId="1" fontId="4" fillId="0" borderId="16" xfId="0" applyNumberFormat="1" applyFont="1" applyBorder="1" applyAlignment="1">
      <alignment horizontal="center"/>
    </xf>
    <xf numFmtId="4" fontId="4" fillId="0" borderId="14" xfId="0" applyNumberFormat="1" applyFont="1" applyBorder="1"/>
    <xf numFmtId="1" fontId="5" fillId="0" borderId="16" xfId="0" applyNumberFormat="1" applyFont="1" applyBorder="1" applyAlignment="1">
      <alignment horizontal="center"/>
    </xf>
    <xf numFmtId="4" fontId="4" fillId="0" borderId="15" xfId="0" applyNumberFormat="1" applyFont="1" applyBorder="1"/>
    <xf numFmtId="1" fontId="0" fillId="0" borderId="0" xfId="0" applyNumberFormat="1"/>
    <xf numFmtId="0" fontId="4" fillId="0" borderId="7" xfId="0" applyFont="1" applyBorder="1" applyAlignment="1">
      <alignment horizontal="center" wrapText="1"/>
    </xf>
    <xf numFmtId="0" fontId="5" fillId="0" borderId="7" xfId="0" applyFont="1" applyBorder="1" applyAlignment="1">
      <alignment horizontal="center" wrapText="1"/>
    </xf>
    <xf numFmtId="4" fontId="5" fillId="0" borderId="14" xfId="0" applyNumberFormat="1" applyFont="1" applyBorder="1"/>
    <xf numFmtId="0" fontId="2" fillId="0" borderId="0" xfId="0" applyFont="1" applyAlignment="1">
      <alignment horizontal="left" wrapText="1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W25"/>
  <sheetViews>
    <sheetView tabSelected="1" workbookViewId="0">
      <selection activeCell="A4" sqref="A4"/>
    </sheetView>
  </sheetViews>
  <sheetFormatPr defaultRowHeight="14.4"/>
  <cols>
    <col min="1" max="1" width="10.88671875" customWidth="1"/>
    <col min="2" max="2" width="12" customWidth="1"/>
    <col min="3" max="3" width="7" style="6" customWidth="1"/>
    <col min="4" max="4" width="11.33203125" customWidth="1"/>
    <col min="5" max="5" width="8.109375" style="6" customWidth="1"/>
    <col min="6" max="6" width="13.21875" customWidth="1"/>
    <col min="7" max="7" width="8.77734375" style="6" customWidth="1"/>
    <col min="8" max="8" width="13.109375" customWidth="1"/>
    <col min="9" max="9" width="8.44140625" style="6" customWidth="1"/>
    <col min="10" max="10" width="12.21875" customWidth="1"/>
    <col min="11" max="11" width="7.88671875" style="6" customWidth="1"/>
    <col min="12" max="12" width="12.5546875" style="5" customWidth="1"/>
    <col min="13" max="13" width="7.88671875" customWidth="1"/>
    <col min="19" max="19" width="11.6640625" customWidth="1"/>
  </cols>
  <sheetData>
    <row r="2" spans="1:23" ht="14.4" customHeight="1">
      <c r="A2" s="44" t="s">
        <v>8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</row>
    <row r="3" spans="1:23">
      <c r="A3" t="s">
        <v>11</v>
      </c>
    </row>
    <row r="4" spans="1:23">
      <c r="A4" t="s">
        <v>12</v>
      </c>
    </row>
    <row r="5" spans="1:23" ht="15" thickBot="1"/>
    <row r="6" spans="1:23" ht="25.2" thickBot="1">
      <c r="A6" s="28"/>
      <c r="B6" s="7" t="s">
        <v>6</v>
      </c>
      <c r="C6" s="41" t="s">
        <v>10</v>
      </c>
      <c r="D6" s="7" t="s">
        <v>2</v>
      </c>
      <c r="E6" s="41" t="str">
        <f>C6</f>
        <v>Aantal dossiers</v>
      </c>
      <c r="F6" s="7" t="s">
        <v>3</v>
      </c>
      <c r="G6" s="41" t="str">
        <f>E6</f>
        <v>Aantal dossiers</v>
      </c>
      <c r="H6" s="7" t="s">
        <v>4</v>
      </c>
      <c r="I6" s="41" t="str">
        <f>E6</f>
        <v>Aantal dossiers</v>
      </c>
      <c r="J6" s="8" t="s">
        <v>5</v>
      </c>
      <c r="K6" s="41" t="str">
        <f>E6</f>
        <v>Aantal dossiers</v>
      </c>
      <c r="L6" s="7" t="s">
        <v>7</v>
      </c>
      <c r="M6" s="42" t="str">
        <f>E6</f>
        <v>Aantal dossiers</v>
      </c>
    </row>
    <row r="7" spans="1:23">
      <c r="A7" s="29">
        <v>2015</v>
      </c>
      <c r="B7" s="10"/>
      <c r="C7" s="9"/>
      <c r="D7" s="10"/>
      <c r="E7" s="9"/>
      <c r="F7" s="10"/>
      <c r="G7" s="9"/>
      <c r="H7" s="10"/>
      <c r="I7" s="9"/>
      <c r="J7" s="10"/>
      <c r="K7" s="9"/>
      <c r="L7" s="10"/>
      <c r="M7" s="11"/>
    </row>
    <row r="8" spans="1:23">
      <c r="A8" s="30" t="s">
        <v>1</v>
      </c>
      <c r="B8" s="13">
        <v>5912943.7599999998</v>
      </c>
      <c r="C8" s="12">
        <v>10</v>
      </c>
      <c r="D8" s="13">
        <v>1785528.03</v>
      </c>
      <c r="E8" s="12">
        <v>7</v>
      </c>
      <c r="F8" s="13">
        <v>4038012.7</v>
      </c>
      <c r="G8" s="12">
        <v>4</v>
      </c>
      <c r="H8" s="14">
        <v>1839926.18</v>
      </c>
      <c r="I8" s="15">
        <v>3</v>
      </c>
      <c r="J8" s="14">
        <v>0</v>
      </c>
      <c r="K8" s="15">
        <v>0</v>
      </c>
      <c r="L8" s="16">
        <f>B8+D8+F8+H8+J8</f>
        <v>13576410.67</v>
      </c>
      <c r="M8" s="17">
        <f>C8+E8+G8+I8+K8</f>
        <v>24</v>
      </c>
      <c r="O8" s="2"/>
      <c r="P8" s="2"/>
      <c r="Q8" s="2"/>
      <c r="R8" s="3"/>
      <c r="S8" s="2"/>
    </row>
    <row r="9" spans="1:23">
      <c r="A9" s="30" t="s">
        <v>0</v>
      </c>
      <c r="B9" s="13">
        <v>76609.919999999998</v>
      </c>
      <c r="C9" s="12">
        <v>1</v>
      </c>
      <c r="D9" s="13">
        <v>226291.15</v>
      </c>
      <c r="E9" s="12">
        <v>1</v>
      </c>
      <c r="F9" s="13">
        <v>0</v>
      </c>
      <c r="G9" s="12">
        <v>0</v>
      </c>
      <c r="H9" s="14">
        <v>0</v>
      </c>
      <c r="I9" s="15">
        <v>0</v>
      </c>
      <c r="J9" s="14">
        <v>0</v>
      </c>
      <c r="K9" s="15">
        <v>0</v>
      </c>
      <c r="L9" s="16">
        <f>B9+D9</f>
        <v>302901.07</v>
      </c>
      <c r="M9" s="17">
        <f t="shared" ref="M9:M21" si="0">C9+E9+G9+I9+K9</f>
        <v>2</v>
      </c>
      <c r="O9" s="2"/>
      <c r="P9" s="2"/>
      <c r="Q9" s="2"/>
      <c r="R9" s="2"/>
      <c r="S9" s="2"/>
    </row>
    <row r="10" spans="1:23">
      <c r="A10" s="31" t="s">
        <v>7</v>
      </c>
      <c r="B10" s="18"/>
      <c r="C10" s="17"/>
      <c r="D10" s="18"/>
      <c r="E10" s="17"/>
      <c r="F10" s="18"/>
      <c r="G10" s="17"/>
      <c r="H10" s="18"/>
      <c r="I10" s="17"/>
      <c r="J10" s="19"/>
      <c r="K10" s="20"/>
      <c r="L10" s="16">
        <f>L8+L9</f>
        <v>13879311.74</v>
      </c>
      <c r="M10" s="17">
        <f>SUM(M8:M9)</f>
        <v>26</v>
      </c>
      <c r="O10" s="3"/>
      <c r="P10" s="3"/>
      <c r="Q10" s="3"/>
      <c r="R10" s="3"/>
      <c r="S10" s="3"/>
    </row>
    <row r="11" spans="1:23">
      <c r="A11" s="29">
        <v>2016</v>
      </c>
      <c r="B11" s="10"/>
      <c r="C11" s="21"/>
      <c r="D11" s="10"/>
      <c r="E11" s="21"/>
      <c r="F11" s="10"/>
      <c r="G11" s="21"/>
      <c r="H11" s="10"/>
      <c r="I11" s="21"/>
      <c r="J11" s="22"/>
      <c r="K11" s="21"/>
      <c r="L11" s="10"/>
      <c r="M11" s="21"/>
      <c r="O11" s="3"/>
      <c r="P11" s="3"/>
      <c r="Q11" s="3"/>
      <c r="R11" s="3"/>
      <c r="S11" s="3"/>
    </row>
    <row r="12" spans="1:23">
      <c r="A12" s="30" t="s">
        <v>1</v>
      </c>
      <c r="B12" s="13">
        <v>19286605.960000001</v>
      </c>
      <c r="C12" s="12">
        <v>25</v>
      </c>
      <c r="D12" s="13">
        <v>0</v>
      </c>
      <c r="E12" s="12">
        <v>0</v>
      </c>
      <c r="F12" s="13">
        <v>25924.99</v>
      </c>
      <c r="G12" s="12">
        <v>1</v>
      </c>
      <c r="H12" s="14">
        <v>3338055.88</v>
      </c>
      <c r="I12" s="15">
        <v>5</v>
      </c>
      <c r="J12" s="14">
        <v>0</v>
      </c>
      <c r="K12" s="15">
        <v>0</v>
      </c>
      <c r="L12" s="16">
        <f>B12+D12+F12+H12+J12</f>
        <v>22650586.829999998</v>
      </c>
      <c r="M12" s="17">
        <f t="shared" si="0"/>
        <v>31</v>
      </c>
      <c r="O12" s="2"/>
      <c r="P12" s="2"/>
      <c r="Q12" s="2"/>
      <c r="R12" s="2"/>
      <c r="S12" s="2"/>
    </row>
    <row r="13" spans="1:23">
      <c r="A13" s="30" t="s">
        <v>0</v>
      </c>
      <c r="B13" s="13">
        <v>2404898.1800000002</v>
      </c>
      <c r="C13" s="12">
        <v>5</v>
      </c>
      <c r="D13" s="13">
        <v>1258250.21</v>
      </c>
      <c r="E13" s="12">
        <v>10</v>
      </c>
      <c r="F13" s="13">
        <v>0</v>
      </c>
      <c r="G13" s="12">
        <v>0</v>
      </c>
      <c r="H13" s="14">
        <v>11067088.58</v>
      </c>
      <c r="I13" s="15">
        <v>7</v>
      </c>
      <c r="J13" s="14">
        <v>0</v>
      </c>
      <c r="K13" s="15"/>
      <c r="L13" s="16">
        <f>B13+D13+F13+H13+J13</f>
        <v>14730236.970000001</v>
      </c>
      <c r="M13" s="17">
        <f t="shared" si="0"/>
        <v>22</v>
      </c>
    </row>
    <row r="14" spans="1:23">
      <c r="A14" s="31" t="s">
        <v>9</v>
      </c>
      <c r="B14" s="18"/>
      <c r="C14" s="17"/>
      <c r="D14" s="18"/>
      <c r="E14" s="17"/>
      <c r="F14" s="18"/>
      <c r="G14" s="17"/>
      <c r="H14" s="18"/>
      <c r="I14" s="17"/>
      <c r="J14" s="19"/>
      <c r="K14" s="20"/>
      <c r="L14" s="16">
        <f>L12+L13</f>
        <v>37380823.799999997</v>
      </c>
      <c r="M14" s="17">
        <f>SUM(M12:M13)</f>
        <v>53</v>
      </c>
    </row>
    <row r="15" spans="1:23">
      <c r="A15" s="29">
        <v>2017</v>
      </c>
      <c r="B15" s="10"/>
      <c r="C15" s="21"/>
      <c r="D15" s="10"/>
      <c r="E15" s="21"/>
      <c r="F15" s="10"/>
      <c r="G15" s="21"/>
      <c r="H15" s="10"/>
      <c r="I15" s="21"/>
      <c r="J15" s="22"/>
      <c r="K15" s="21"/>
      <c r="L15" s="10"/>
      <c r="M15" s="21"/>
    </row>
    <row r="16" spans="1:23">
      <c r="A16" s="30" t="s">
        <v>1</v>
      </c>
      <c r="B16" s="13">
        <v>6882575.9400000004</v>
      </c>
      <c r="C16" s="12">
        <v>10</v>
      </c>
      <c r="D16" s="13">
        <v>0</v>
      </c>
      <c r="E16" s="12">
        <v>0</v>
      </c>
      <c r="F16" s="13">
        <v>2372342.21</v>
      </c>
      <c r="G16" s="12">
        <v>3</v>
      </c>
      <c r="H16" s="14">
        <v>596447.42000000004</v>
      </c>
      <c r="I16" s="15">
        <v>2</v>
      </c>
      <c r="J16" s="14">
        <v>438359.06</v>
      </c>
      <c r="K16" s="15">
        <v>1</v>
      </c>
      <c r="L16" s="16">
        <f>B16+D16+F16+H16+J16</f>
        <v>10289724.630000001</v>
      </c>
      <c r="M16" s="17">
        <f t="shared" si="0"/>
        <v>16</v>
      </c>
      <c r="R16" s="2"/>
      <c r="S16" s="4"/>
      <c r="T16" s="2"/>
      <c r="U16" s="2"/>
      <c r="V16" s="2"/>
      <c r="W16" s="1"/>
    </row>
    <row r="17" spans="1:13">
      <c r="A17" s="30" t="s">
        <v>0</v>
      </c>
      <c r="B17" s="13">
        <v>5274045.4400000004</v>
      </c>
      <c r="C17" s="12">
        <v>12</v>
      </c>
      <c r="D17" s="13">
        <v>1032724.7</v>
      </c>
      <c r="E17" s="12">
        <v>16</v>
      </c>
      <c r="F17" s="13">
        <v>3908441.47</v>
      </c>
      <c r="G17" s="12">
        <v>2</v>
      </c>
      <c r="H17" s="14">
        <v>6145025.0999999996</v>
      </c>
      <c r="I17" s="15">
        <v>10</v>
      </c>
      <c r="J17" s="14">
        <v>0</v>
      </c>
      <c r="K17" s="15">
        <v>0</v>
      </c>
      <c r="L17" s="16">
        <f>B17+D17+F17+H17+J17</f>
        <v>16360236.710000001</v>
      </c>
      <c r="M17" s="17">
        <f t="shared" si="0"/>
        <v>40</v>
      </c>
    </row>
    <row r="18" spans="1:13" ht="15" thickBot="1">
      <c r="A18" s="32" t="s">
        <v>7</v>
      </c>
      <c r="B18" s="24"/>
      <c r="C18" s="23"/>
      <c r="D18" s="24"/>
      <c r="E18" s="23"/>
      <c r="F18" s="24"/>
      <c r="G18" s="23"/>
      <c r="H18" s="24"/>
      <c r="I18" s="23"/>
      <c r="J18" s="25"/>
      <c r="K18" s="26"/>
      <c r="L18" s="27">
        <f>L16+L17</f>
        <v>26649961.340000004</v>
      </c>
      <c r="M18" s="23">
        <f>SUM(M16:M17)</f>
        <v>56</v>
      </c>
    </row>
    <row r="19" spans="1:13">
      <c r="A19" s="33">
        <v>2018</v>
      </c>
      <c r="B19" s="18"/>
      <c r="C19" s="17"/>
      <c r="D19" s="18"/>
      <c r="E19" s="17"/>
      <c r="F19" s="18"/>
      <c r="G19" s="17"/>
      <c r="H19" s="18"/>
      <c r="I19" s="17"/>
      <c r="J19" s="18"/>
      <c r="K19" s="17"/>
      <c r="L19" s="18"/>
      <c r="M19" s="17"/>
    </row>
    <row r="20" spans="1:13">
      <c r="A20" s="30" t="s">
        <v>1</v>
      </c>
      <c r="B20" s="13">
        <v>1359625.81</v>
      </c>
      <c r="C20" s="12">
        <v>1</v>
      </c>
      <c r="D20" s="13">
        <v>0</v>
      </c>
      <c r="E20" s="12">
        <v>0</v>
      </c>
      <c r="F20" s="13">
        <v>1659671.83</v>
      </c>
      <c r="G20" s="12">
        <v>1</v>
      </c>
      <c r="H20" s="14">
        <v>1778876.43</v>
      </c>
      <c r="I20" s="15">
        <v>2</v>
      </c>
      <c r="J20" s="14">
        <v>0</v>
      </c>
      <c r="K20" s="15">
        <v>0</v>
      </c>
      <c r="L20" s="16">
        <f>B20+D20+F20+H20+J20</f>
        <v>4798174.07</v>
      </c>
      <c r="M20" s="17">
        <f t="shared" si="0"/>
        <v>4</v>
      </c>
    </row>
    <row r="21" spans="1:13">
      <c r="A21" s="30" t="s">
        <v>0</v>
      </c>
      <c r="B21" s="13">
        <v>1538084.86</v>
      </c>
      <c r="C21" s="12">
        <v>8</v>
      </c>
      <c r="D21" s="13">
        <v>1482742.67</v>
      </c>
      <c r="E21" s="12">
        <v>13</v>
      </c>
      <c r="F21" s="13">
        <v>0</v>
      </c>
      <c r="G21" s="12">
        <v>0</v>
      </c>
      <c r="H21" s="14">
        <v>6011972.0499999998</v>
      </c>
      <c r="I21" s="15">
        <v>9</v>
      </c>
      <c r="J21" s="14">
        <v>0</v>
      </c>
      <c r="K21" s="15">
        <v>0</v>
      </c>
      <c r="L21" s="16">
        <f>B21+D21+F21+H21+J21</f>
        <v>9032799.5800000001</v>
      </c>
      <c r="M21" s="17">
        <f t="shared" si="0"/>
        <v>30</v>
      </c>
    </row>
    <row r="22" spans="1:13" ht="15" thickBot="1">
      <c r="A22" s="32" t="s">
        <v>7</v>
      </c>
      <c r="B22" s="24"/>
      <c r="C22" s="23"/>
      <c r="D22" s="24"/>
      <c r="E22" s="23"/>
      <c r="F22" s="24"/>
      <c r="G22" s="23"/>
      <c r="H22" s="24"/>
      <c r="I22" s="23"/>
      <c r="J22" s="25"/>
      <c r="K22" s="26"/>
      <c r="L22" s="27">
        <f>L20+L21</f>
        <v>13830973.65</v>
      </c>
      <c r="M22" s="23">
        <f>SUM(M20:M21)</f>
        <v>34</v>
      </c>
    </row>
    <row r="23" spans="1:13" ht="15" thickBot="1">
      <c r="A23" s="34" t="s">
        <v>7</v>
      </c>
      <c r="B23" s="37">
        <f>SUM(B8:B22)</f>
        <v>42735389.869999997</v>
      </c>
      <c r="C23" s="35">
        <f t="shared" ref="C23:I23" si="1">C8+C9+C12+C13+C16+C17+C20+C21</f>
        <v>72</v>
      </c>
      <c r="D23" s="39">
        <f t="shared" si="1"/>
        <v>5785536.7599999998</v>
      </c>
      <c r="E23" s="36">
        <f t="shared" si="1"/>
        <v>47</v>
      </c>
      <c r="F23" s="37">
        <f t="shared" si="1"/>
        <v>12004393.200000001</v>
      </c>
      <c r="G23" s="36">
        <f t="shared" si="1"/>
        <v>11</v>
      </c>
      <c r="H23" s="37">
        <f t="shared" si="1"/>
        <v>30777391.640000004</v>
      </c>
      <c r="I23" s="36">
        <f t="shared" si="1"/>
        <v>38</v>
      </c>
      <c r="J23" s="37">
        <f>J16</f>
        <v>438359.06</v>
      </c>
      <c r="K23" s="36">
        <f>K16</f>
        <v>1</v>
      </c>
      <c r="L23" s="43">
        <f>L10+L14+L18+L22</f>
        <v>91741070.530000001</v>
      </c>
      <c r="M23" s="38">
        <f>M10+M14+M18+M22</f>
        <v>169</v>
      </c>
    </row>
    <row r="25" spans="1:13">
      <c r="H25" s="40"/>
    </row>
  </sheetData>
  <mergeCells count="1">
    <mergeCell ref="A2:L2"/>
  </mergeCells>
  <pageMargins left="0.7" right="0.7" top="0.75" bottom="0.75" header="0.3" footer="0.3"/>
  <pageSetup scale="9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5A2DEB3C481334988283605DB6AF619" ma:contentTypeVersion="0" ma:contentTypeDescription="Een nieuw document maken." ma:contentTypeScope="" ma:versionID="6883c4f946809bd21467fac16a470f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978a156f712f99d6452530788f7ffe9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45093A8-5C23-4B61-BBE3-FF277476911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27B7BA5A-B2C8-41EB-8608-FEEEF88B7EE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4A7AFED-C362-4104-85D7-6840435BA4A7}">
  <ds:schemaRefs>
    <ds:schemaRef ds:uri="http://www.w3.org/XML/1998/namespace"/>
    <ds:schemaRef ds:uri="http://purl.org/dc/elements/1.1/"/>
    <ds:schemaRef ds:uri="http://schemas.openxmlformats.org/package/2006/metadata/core-properties"/>
    <ds:schemaRef ds:uri="http://purl.org/dc/dcmitype/"/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Voorafnames</vt:lpstr>
      <vt:lpstr>Voorafnames!Afdrukbereik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 Win, Karin</dc:creator>
  <cp:lastModifiedBy>D'Hanis, Denis</cp:lastModifiedBy>
  <cp:lastPrinted>2018-10-24T08:38:07Z</cp:lastPrinted>
  <dcterms:created xsi:type="dcterms:W3CDTF">2017-03-27T12:05:29Z</dcterms:created>
  <dcterms:modified xsi:type="dcterms:W3CDTF">2018-10-24T08:39:32Z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0x010100E5A2DEB3C481334988283605DB6AF619</vt:lpwstr>
  </property>
</Properties>
</file>