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bombeeva\Desktop\SV 2016 2017\"/>
    </mc:Choice>
  </mc:AlternateContent>
  <bookViews>
    <workbookView xWindow="120" yWindow="120" windowWidth="16220" windowHeight="923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M80" i="1" l="1"/>
  <c r="I80" i="1"/>
  <c r="M59" i="1"/>
  <c r="K59" i="1"/>
  <c r="J59" i="1"/>
  <c r="I59" i="1"/>
  <c r="M22" i="1"/>
  <c r="K22" i="1"/>
  <c r="J22" i="1"/>
  <c r="I22" i="1"/>
  <c r="F56" i="1"/>
  <c r="C56" i="1"/>
  <c r="B56" i="1"/>
  <c r="F22" i="1"/>
  <c r="D22" i="1"/>
  <c r="C22" i="1"/>
  <c r="B22" i="1"/>
</calcChain>
</file>

<file path=xl/sharedStrings.xml><?xml version="1.0" encoding="utf-8"?>
<sst xmlns="http://schemas.openxmlformats.org/spreadsheetml/2006/main" count="164" uniqueCount="24">
  <si>
    <t>Eindtotaal</t>
  </si>
  <si>
    <t>Nieuw voertuig</t>
  </si>
  <si>
    <t>benzine</t>
  </si>
  <si>
    <t>CNG</t>
  </si>
  <si>
    <t>diesel</t>
  </si>
  <si>
    <t>elektrisch</t>
  </si>
  <si>
    <t>hybride</t>
  </si>
  <si>
    <t>overige</t>
  </si>
  <si>
    <t>Tweedehands</t>
  </si>
  <si>
    <t>onbekend</t>
  </si>
  <si>
    <t>euro 0</t>
  </si>
  <si>
    <t>euro 3</t>
  </si>
  <si>
    <t>euro 4</t>
  </si>
  <si>
    <t>euro 5</t>
  </si>
  <si>
    <t>euro 6</t>
  </si>
  <si>
    <t>euro 1</t>
  </si>
  <si>
    <t>euro 2</t>
  </si>
  <si>
    <t>waterstof</t>
  </si>
  <si>
    <t>Overige</t>
  </si>
  <si>
    <t>Rijlabels</t>
  </si>
  <si>
    <t>PHEV</t>
  </si>
  <si>
    <t>Natuurlijke persoon</t>
  </si>
  <si>
    <t>Rechtspersoon zonder leasingactiviteiten</t>
  </si>
  <si>
    <t>Rechtspersoon met leasingactiviteiten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</si>
</sst>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0" fontId="0" fillId="0" borderId="0" xfId="0" applyAlignment="1">
      <alignment horizontal="left" indent="2"/>
    </xf>
    <xf numFmtId="3" fontId="0" fillId="0" borderId="0" xfId="0" applyNumberFormat="1"/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0" fillId="3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J29" sqref="J29"/>
    </sheetView>
  </sheetViews>
  <sheetFormatPr defaultRowHeight="14.5" x14ac:dyDescent="0.35"/>
  <cols>
    <col min="1" max="1" width="14.81640625" bestFit="1" customWidth="1"/>
    <col min="2" max="6" width="20.7265625" customWidth="1"/>
    <col min="8" max="8" width="14.81640625" bestFit="1" customWidth="1"/>
    <col min="9" max="13" width="20.7265625" customWidth="1"/>
  </cols>
  <sheetData>
    <row r="1" spans="1:13" x14ac:dyDescent="0.35">
      <c r="A1" s="12">
        <v>2015</v>
      </c>
      <c r="B1" s="12"/>
      <c r="C1" s="12"/>
      <c r="D1" s="12"/>
      <c r="E1" s="12"/>
      <c r="F1" s="12"/>
      <c r="H1" s="12">
        <v>2016</v>
      </c>
      <c r="I1" s="12"/>
      <c r="J1" s="12"/>
      <c r="K1" s="12"/>
      <c r="L1" s="12"/>
      <c r="M1" s="12"/>
    </row>
    <row r="2" spans="1:13" s="10" customFormat="1" ht="43.5" customHeight="1" x14ac:dyDescent="0.35">
      <c r="A2" s="9"/>
      <c r="B2" s="11" t="s">
        <v>21</v>
      </c>
      <c r="C2" s="11" t="s">
        <v>22</v>
      </c>
      <c r="D2" s="11" t="s">
        <v>23</v>
      </c>
      <c r="E2" s="11" t="s">
        <v>18</v>
      </c>
      <c r="F2" s="11" t="s">
        <v>0</v>
      </c>
      <c r="H2" s="9" t="s">
        <v>19</v>
      </c>
      <c r="I2" s="9" t="s">
        <v>21</v>
      </c>
      <c r="J2" s="9" t="s">
        <v>22</v>
      </c>
      <c r="K2" s="9" t="s">
        <v>23</v>
      </c>
      <c r="L2" s="9" t="s">
        <v>18</v>
      </c>
      <c r="M2" s="9" t="s">
        <v>0</v>
      </c>
    </row>
    <row r="3" spans="1:13" x14ac:dyDescent="0.35">
      <c r="A3" s="1" t="s">
        <v>1</v>
      </c>
      <c r="B3" s="2">
        <v>135446</v>
      </c>
      <c r="C3" s="2">
        <v>70879</v>
      </c>
      <c r="D3" s="2">
        <v>87332</v>
      </c>
      <c r="E3" s="2">
        <v>116</v>
      </c>
      <c r="F3" s="2">
        <v>293773</v>
      </c>
      <c r="H3" s="1" t="s">
        <v>1</v>
      </c>
      <c r="I3" s="2">
        <v>141368</v>
      </c>
      <c r="J3" s="2">
        <v>73410</v>
      </c>
      <c r="K3" s="2">
        <v>97333</v>
      </c>
      <c r="L3" s="2">
        <v>113</v>
      </c>
      <c r="M3" s="2">
        <v>312224</v>
      </c>
    </row>
    <row r="4" spans="1:13" x14ac:dyDescent="0.35">
      <c r="A4" s="3" t="s">
        <v>2</v>
      </c>
      <c r="B4" s="4"/>
      <c r="C4" s="4"/>
      <c r="D4" s="4"/>
      <c r="E4" s="4"/>
      <c r="F4" s="4"/>
      <c r="H4" s="3" t="s">
        <v>2</v>
      </c>
      <c r="I4" s="4"/>
      <c r="J4" s="4"/>
      <c r="K4" s="4"/>
      <c r="L4" s="4"/>
      <c r="M4" s="4"/>
    </row>
    <row r="5" spans="1:13" x14ac:dyDescent="0.35">
      <c r="A5" s="5" t="s">
        <v>10</v>
      </c>
      <c r="B5" s="6">
        <v>7</v>
      </c>
      <c r="C5" s="6"/>
      <c r="D5" s="6"/>
      <c r="E5" s="6"/>
      <c r="F5" s="6">
        <v>7</v>
      </c>
      <c r="H5" s="5" t="s">
        <v>10</v>
      </c>
      <c r="I5" s="6">
        <v>4</v>
      </c>
      <c r="J5" s="6">
        <v>1</v>
      </c>
      <c r="K5" s="6"/>
      <c r="L5" s="6"/>
      <c r="M5" s="6">
        <v>5</v>
      </c>
    </row>
    <row r="6" spans="1:13" x14ac:dyDescent="0.35">
      <c r="A6" s="5" t="s">
        <v>11</v>
      </c>
      <c r="B6" s="6">
        <v>1</v>
      </c>
      <c r="C6" s="6"/>
      <c r="D6" s="6"/>
      <c r="E6" s="6"/>
      <c r="F6" s="6">
        <v>1</v>
      </c>
      <c r="H6" s="5" t="s">
        <v>11</v>
      </c>
      <c r="I6" s="6">
        <v>1</v>
      </c>
      <c r="J6" s="6"/>
      <c r="K6" s="6"/>
      <c r="L6" s="6"/>
      <c r="M6" s="6">
        <v>1</v>
      </c>
    </row>
    <row r="7" spans="1:13" x14ac:dyDescent="0.35">
      <c r="A7" s="5" t="s">
        <v>12</v>
      </c>
      <c r="B7" s="6">
        <v>1</v>
      </c>
      <c r="C7" s="6"/>
      <c r="D7" s="6"/>
      <c r="E7" s="6"/>
      <c r="F7" s="6">
        <v>1</v>
      </c>
      <c r="H7" s="5" t="s">
        <v>12</v>
      </c>
      <c r="I7" s="6">
        <v>1</v>
      </c>
      <c r="J7" s="6">
        <v>2</v>
      </c>
      <c r="K7" s="6"/>
      <c r="L7" s="6"/>
      <c r="M7" s="6">
        <v>3</v>
      </c>
    </row>
    <row r="8" spans="1:13" x14ac:dyDescent="0.35">
      <c r="A8" s="5" t="s">
        <v>13</v>
      </c>
      <c r="B8" s="6">
        <v>35044</v>
      </c>
      <c r="C8" s="6">
        <v>5151</v>
      </c>
      <c r="D8" s="6">
        <v>1361</v>
      </c>
      <c r="E8" s="6">
        <v>11</v>
      </c>
      <c r="F8" s="6">
        <v>41567</v>
      </c>
      <c r="H8" s="5" t="s">
        <v>13</v>
      </c>
      <c r="I8" s="6">
        <v>990</v>
      </c>
      <c r="J8" s="6">
        <v>267</v>
      </c>
      <c r="K8" s="6">
        <v>35</v>
      </c>
      <c r="L8" s="6"/>
      <c r="M8" s="6">
        <v>1292</v>
      </c>
    </row>
    <row r="9" spans="1:13" x14ac:dyDescent="0.35">
      <c r="A9" s="5" t="s">
        <v>14</v>
      </c>
      <c r="B9" s="6">
        <v>47598</v>
      </c>
      <c r="C9" s="6">
        <v>12187</v>
      </c>
      <c r="D9" s="6">
        <v>6992</v>
      </c>
      <c r="E9" s="6">
        <v>25</v>
      </c>
      <c r="F9" s="6">
        <v>66802</v>
      </c>
      <c r="H9" s="5" t="s">
        <v>14</v>
      </c>
      <c r="I9" s="6">
        <v>102943</v>
      </c>
      <c r="J9" s="6">
        <v>22071</v>
      </c>
      <c r="K9" s="6">
        <v>12448</v>
      </c>
      <c r="L9" s="6">
        <v>44</v>
      </c>
      <c r="M9" s="6">
        <v>137506</v>
      </c>
    </row>
    <row r="10" spans="1:13" x14ac:dyDescent="0.35">
      <c r="A10" s="5" t="s">
        <v>9</v>
      </c>
      <c r="B10" s="6">
        <v>5</v>
      </c>
      <c r="C10" s="6"/>
      <c r="D10" s="6"/>
      <c r="E10" s="6">
        <v>7</v>
      </c>
      <c r="F10" s="6">
        <v>12</v>
      </c>
      <c r="H10" s="5" t="s">
        <v>9</v>
      </c>
      <c r="I10" s="6">
        <v>50</v>
      </c>
      <c r="J10" s="6">
        <v>2</v>
      </c>
      <c r="K10" s="6"/>
      <c r="L10" s="6">
        <v>3</v>
      </c>
      <c r="M10" s="6">
        <v>55</v>
      </c>
    </row>
    <row r="11" spans="1:13" x14ac:dyDescent="0.35">
      <c r="A11" s="3" t="s">
        <v>3</v>
      </c>
      <c r="B11" s="4"/>
      <c r="C11" s="4"/>
      <c r="D11" s="4"/>
      <c r="E11" s="4"/>
      <c r="F11" s="4"/>
      <c r="H11" s="3" t="s">
        <v>3</v>
      </c>
      <c r="I11" s="4"/>
      <c r="J11" s="4"/>
      <c r="K11" s="4"/>
      <c r="L11" s="4"/>
      <c r="M11" s="4"/>
    </row>
    <row r="12" spans="1:13" x14ac:dyDescent="0.35">
      <c r="A12" s="5" t="s">
        <v>13</v>
      </c>
      <c r="B12" s="6">
        <v>33</v>
      </c>
      <c r="C12" s="6">
        <v>41</v>
      </c>
      <c r="D12" s="6">
        <v>13</v>
      </c>
      <c r="E12" s="6"/>
      <c r="F12" s="6">
        <v>87</v>
      </c>
      <c r="H12" s="5" t="s">
        <v>13</v>
      </c>
      <c r="I12" s="6">
        <v>2</v>
      </c>
      <c r="J12" s="6">
        <v>5</v>
      </c>
      <c r="K12" s="6"/>
      <c r="L12" s="6"/>
      <c r="M12" s="6">
        <v>7</v>
      </c>
    </row>
    <row r="13" spans="1:13" x14ac:dyDescent="0.35">
      <c r="A13" s="5" t="s">
        <v>14</v>
      </c>
      <c r="B13" s="6">
        <v>141</v>
      </c>
      <c r="C13" s="6">
        <v>222</v>
      </c>
      <c r="D13" s="6">
        <v>99</v>
      </c>
      <c r="E13" s="6"/>
      <c r="F13" s="6">
        <v>462</v>
      </c>
      <c r="H13" s="5" t="s">
        <v>14</v>
      </c>
      <c r="I13" s="6">
        <v>1008</v>
      </c>
      <c r="J13" s="6">
        <v>940</v>
      </c>
      <c r="K13" s="6">
        <v>69</v>
      </c>
      <c r="L13" s="6"/>
      <c r="M13" s="6">
        <v>2017</v>
      </c>
    </row>
    <row r="14" spans="1:13" x14ac:dyDescent="0.35">
      <c r="A14" s="3" t="s">
        <v>4</v>
      </c>
      <c r="B14" s="4"/>
      <c r="C14" s="4"/>
      <c r="D14" s="4"/>
      <c r="E14" s="4"/>
      <c r="F14" s="4"/>
      <c r="H14" s="3" t="s">
        <v>4</v>
      </c>
      <c r="I14" s="4"/>
      <c r="J14" s="4"/>
      <c r="K14" s="4"/>
      <c r="L14" s="4"/>
      <c r="M14" s="4"/>
    </row>
    <row r="15" spans="1:13" x14ac:dyDescent="0.35">
      <c r="A15" s="5" t="s">
        <v>10</v>
      </c>
      <c r="B15" s="6">
        <v>14</v>
      </c>
      <c r="C15" s="6">
        <v>4</v>
      </c>
      <c r="D15" s="6"/>
      <c r="E15" s="6"/>
      <c r="F15" s="6">
        <v>18</v>
      </c>
      <c r="H15" s="5" t="s">
        <v>10</v>
      </c>
      <c r="I15" s="6">
        <v>5</v>
      </c>
      <c r="J15" s="6">
        <v>1</v>
      </c>
      <c r="K15" s="6"/>
      <c r="L15" s="6"/>
      <c r="M15" s="6">
        <v>6</v>
      </c>
    </row>
    <row r="16" spans="1:13" x14ac:dyDescent="0.35">
      <c r="A16" s="5" t="s">
        <v>15</v>
      </c>
      <c r="B16" s="6">
        <v>1</v>
      </c>
      <c r="C16" s="6"/>
      <c r="D16" s="6"/>
      <c r="E16" s="6"/>
      <c r="F16" s="6">
        <v>1</v>
      </c>
      <c r="H16" s="5" t="s">
        <v>16</v>
      </c>
      <c r="I16" s="6">
        <v>14</v>
      </c>
      <c r="J16" s="6">
        <v>4</v>
      </c>
      <c r="K16" s="6"/>
      <c r="L16" s="6"/>
      <c r="M16" s="6">
        <v>18</v>
      </c>
    </row>
    <row r="17" spans="1:13" x14ac:dyDescent="0.35">
      <c r="A17" s="5" t="s">
        <v>11</v>
      </c>
      <c r="B17" s="6">
        <v>2</v>
      </c>
      <c r="C17" s="6"/>
      <c r="D17" s="6"/>
      <c r="E17" s="6"/>
      <c r="F17" s="6">
        <v>2</v>
      </c>
      <c r="H17" s="5" t="s">
        <v>11</v>
      </c>
      <c r="I17" s="6">
        <v>23</v>
      </c>
      <c r="J17" s="6">
        <v>9</v>
      </c>
      <c r="K17" s="6"/>
      <c r="L17" s="6"/>
      <c r="M17" s="6">
        <v>32</v>
      </c>
    </row>
    <row r="18" spans="1:13" x14ac:dyDescent="0.35">
      <c r="A18" s="5" t="s">
        <v>12</v>
      </c>
      <c r="B18" s="6">
        <v>1</v>
      </c>
      <c r="C18" s="6"/>
      <c r="D18" s="6"/>
      <c r="E18" s="6"/>
      <c r="F18" s="6">
        <v>1</v>
      </c>
      <c r="H18" s="5" t="s">
        <v>12</v>
      </c>
      <c r="I18" s="6">
        <v>8</v>
      </c>
      <c r="J18" s="6">
        <v>3</v>
      </c>
      <c r="K18" s="6"/>
      <c r="L18" s="6"/>
      <c r="M18" s="6">
        <v>11</v>
      </c>
    </row>
    <row r="19" spans="1:13" x14ac:dyDescent="0.35">
      <c r="A19" s="5" t="s">
        <v>13</v>
      </c>
      <c r="B19" s="6">
        <v>26264</v>
      </c>
      <c r="C19" s="6">
        <v>18034</v>
      </c>
      <c r="D19" s="6">
        <v>23732</v>
      </c>
      <c r="E19" s="6">
        <v>25</v>
      </c>
      <c r="F19" s="6">
        <v>68055</v>
      </c>
      <c r="H19" s="5" t="s">
        <v>13</v>
      </c>
      <c r="I19" s="6">
        <v>1042</v>
      </c>
      <c r="J19" s="6">
        <v>823</v>
      </c>
      <c r="K19" s="6">
        <v>377</v>
      </c>
      <c r="L19" s="6">
        <v>2</v>
      </c>
      <c r="M19" s="6">
        <v>2244</v>
      </c>
    </row>
    <row r="20" spans="1:13" x14ac:dyDescent="0.35">
      <c r="A20" s="5" t="s">
        <v>14</v>
      </c>
      <c r="B20" s="6">
        <v>23982</v>
      </c>
      <c r="C20" s="6">
        <v>31188</v>
      </c>
      <c r="D20" s="6">
        <v>53248</v>
      </c>
      <c r="E20" s="6">
        <v>47</v>
      </c>
      <c r="F20" s="6">
        <v>108465</v>
      </c>
      <c r="H20" s="5" t="s">
        <v>14</v>
      </c>
      <c r="I20" s="6">
        <v>31343</v>
      </c>
      <c r="J20" s="6">
        <v>41883</v>
      </c>
      <c r="K20" s="6">
        <v>81987</v>
      </c>
      <c r="L20" s="6">
        <v>61</v>
      </c>
      <c r="M20" s="6">
        <v>155274</v>
      </c>
    </row>
    <row r="21" spans="1:13" x14ac:dyDescent="0.35">
      <c r="A21" s="5" t="s">
        <v>9</v>
      </c>
      <c r="B21" s="6">
        <v>1</v>
      </c>
      <c r="C21" s="6"/>
      <c r="D21" s="6"/>
      <c r="E21" s="6">
        <v>1</v>
      </c>
      <c r="F21" s="6">
        <v>2</v>
      </c>
      <c r="H21" s="5" t="s">
        <v>9</v>
      </c>
      <c r="I21" s="6">
        <v>3</v>
      </c>
      <c r="J21" s="6"/>
      <c r="K21" s="6"/>
      <c r="L21" s="6"/>
      <c r="M21" s="6">
        <v>3</v>
      </c>
    </row>
    <row r="22" spans="1:13" x14ac:dyDescent="0.35">
      <c r="A22" s="3" t="s">
        <v>5</v>
      </c>
      <c r="B22" s="4">
        <f>3+2+84</f>
        <v>89</v>
      </c>
      <c r="C22" s="4">
        <f>15+6+765</f>
        <v>786</v>
      </c>
      <c r="D22" s="4">
        <f>122+3</f>
        <v>125</v>
      </c>
      <c r="E22" s="4"/>
      <c r="F22" s="4">
        <f>21+8+971</f>
        <v>1000</v>
      </c>
      <c r="H22" s="3" t="s">
        <v>5</v>
      </c>
      <c r="I22" s="4">
        <f>1+4+1+610</f>
        <v>616</v>
      </c>
      <c r="J22" s="4">
        <f>2+770</f>
        <v>772</v>
      </c>
      <c r="K22" s="4">
        <f>145</f>
        <v>145</v>
      </c>
      <c r="L22" s="4"/>
      <c r="M22" s="4">
        <f>1+6+1+1525</f>
        <v>1533</v>
      </c>
    </row>
    <row r="23" spans="1:13" x14ac:dyDescent="0.35">
      <c r="A23" s="3" t="s">
        <v>6</v>
      </c>
      <c r="B23" s="4"/>
      <c r="C23" s="4"/>
      <c r="D23" s="4"/>
      <c r="E23" s="4"/>
      <c r="F23" s="4"/>
      <c r="H23" s="3" t="s">
        <v>6</v>
      </c>
      <c r="I23" s="4"/>
      <c r="J23" s="4"/>
      <c r="K23" s="4"/>
      <c r="L23" s="4"/>
      <c r="M23" s="4"/>
    </row>
    <row r="24" spans="1:13" x14ac:dyDescent="0.35">
      <c r="A24" s="5" t="s">
        <v>13</v>
      </c>
      <c r="B24" s="6">
        <v>720</v>
      </c>
      <c r="C24" s="6">
        <v>505</v>
      </c>
      <c r="D24" s="6">
        <v>296</v>
      </c>
      <c r="E24" s="6"/>
      <c r="F24" s="6">
        <v>1521</v>
      </c>
      <c r="H24" s="5" t="s">
        <v>13</v>
      </c>
      <c r="I24" s="6">
        <v>38</v>
      </c>
      <c r="J24" s="6">
        <v>18</v>
      </c>
      <c r="K24" s="6">
        <v>2</v>
      </c>
      <c r="L24" s="6"/>
      <c r="M24" s="6">
        <v>58</v>
      </c>
    </row>
    <row r="25" spans="1:13" x14ac:dyDescent="0.35">
      <c r="A25" s="5" t="s">
        <v>14</v>
      </c>
      <c r="B25" s="6">
        <v>1380</v>
      </c>
      <c r="C25" s="6">
        <v>2051</v>
      </c>
      <c r="D25" s="6">
        <v>1183</v>
      </c>
      <c r="E25" s="6"/>
      <c r="F25" s="6">
        <v>4614</v>
      </c>
      <c r="H25" s="5" t="s">
        <v>14</v>
      </c>
      <c r="I25" s="6">
        <v>2949</v>
      </c>
      <c r="J25" s="6">
        <v>4081</v>
      </c>
      <c r="K25" s="6">
        <v>1577</v>
      </c>
      <c r="L25" s="6">
        <v>3</v>
      </c>
      <c r="M25" s="6">
        <v>8610</v>
      </c>
    </row>
    <row r="26" spans="1:13" x14ac:dyDescent="0.35">
      <c r="A26" s="3" t="s">
        <v>7</v>
      </c>
      <c r="B26" s="4"/>
      <c r="C26" s="4"/>
      <c r="D26" s="4"/>
      <c r="E26" s="4"/>
      <c r="F26" s="4"/>
      <c r="H26" s="3" t="s">
        <v>7</v>
      </c>
      <c r="I26" s="4"/>
      <c r="J26" s="4"/>
      <c r="K26" s="4"/>
      <c r="L26" s="4"/>
      <c r="M26" s="4"/>
    </row>
    <row r="27" spans="1:13" x14ac:dyDescent="0.35">
      <c r="A27" s="5" t="s">
        <v>13</v>
      </c>
      <c r="B27" s="6">
        <v>34</v>
      </c>
      <c r="C27" s="6">
        <v>2</v>
      </c>
      <c r="D27" s="6"/>
      <c r="E27" s="6"/>
      <c r="F27" s="6">
        <v>36</v>
      </c>
      <c r="H27" s="5" t="s">
        <v>13</v>
      </c>
      <c r="I27" s="6">
        <v>3</v>
      </c>
      <c r="J27" s="6"/>
      <c r="K27" s="6"/>
      <c r="L27" s="6"/>
      <c r="M27" s="6">
        <v>3</v>
      </c>
    </row>
    <row r="28" spans="1:13" x14ac:dyDescent="0.35">
      <c r="A28" s="5" t="s">
        <v>14</v>
      </c>
      <c r="B28" s="6">
        <v>47</v>
      </c>
      <c r="C28" s="6">
        <v>5</v>
      </c>
      <c r="D28" s="6">
        <v>2</v>
      </c>
      <c r="E28" s="6"/>
      <c r="F28" s="6">
        <v>54</v>
      </c>
      <c r="H28" s="5" t="s">
        <v>14</v>
      </c>
      <c r="I28" s="6">
        <v>111</v>
      </c>
      <c r="J28" s="6">
        <v>14</v>
      </c>
      <c r="K28" s="6"/>
      <c r="L28" s="6"/>
      <c r="M28" s="6">
        <v>125</v>
      </c>
    </row>
    <row r="29" spans="1:13" x14ac:dyDescent="0.35">
      <c r="A29" s="3" t="s">
        <v>20</v>
      </c>
      <c r="B29" s="4"/>
      <c r="C29" s="4"/>
      <c r="D29" s="4"/>
      <c r="E29" s="4"/>
      <c r="F29" s="4"/>
      <c r="H29" s="5" t="s">
        <v>9</v>
      </c>
      <c r="I29" s="6">
        <v>1</v>
      </c>
      <c r="J29" s="6"/>
      <c r="K29" s="6"/>
      <c r="L29" s="6"/>
      <c r="M29" s="6">
        <v>1</v>
      </c>
    </row>
    <row r="30" spans="1:13" x14ac:dyDescent="0.35">
      <c r="A30" s="5" t="s">
        <v>13</v>
      </c>
      <c r="B30" s="6">
        <v>17</v>
      </c>
      <c r="C30" s="6">
        <v>163</v>
      </c>
      <c r="D30" s="6">
        <v>26</v>
      </c>
      <c r="E30" s="6"/>
      <c r="F30" s="6">
        <v>206</v>
      </c>
      <c r="H30" s="3" t="s">
        <v>20</v>
      </c>
      <c r="I30" s="4"/>
      <c r="J30" s="4"/>
      <c r="K30" s="4"/>
      <c r="L30" s="4"/>
      <c r="M30" s="4"/>
    </row>
    <row r="31" spans="1:13" x14ac:dyDescent="0.35">
      <c r="A31" s="5" t="s">
        <v>14</v>
      </c>
      <c r="B31" s="6">
        <v>64</v>
      </c>
      <c r="C31" s="6">
        <v>540</v>
      </c>
      <c r="D31" s="6">
        <v>255</v>
      </c>
      <c r="E31" s="6"/>
      <c r="F31" s="6">
        <v>859</v>
      </c>
      <c r="H31" s="5" t="s">
        <v>13</v>
      </c>
      <c r="I31" s="6"/>
      <c r="J31" s="6">
        <v>1</v>
      </c>
      <c r="K31" s="6"/>
      <c r="L31" s="6"/>
      <c r="M31" s="6">
        <v>1</v>
      </c>
    </row>
    <row r="32" spans="1:13" x14ac:dyDescent="0.35">
      <c r="A32" s="1" t="s">
        <v>8</v>
      </c>
      <c r="B32" s="2">
        <v>389735</v>
      </c>
      <c r="C32" s="2">
        <v>30218</v>
      </c>
      <c r="D32" s="2">
        <v>1532</v>
      </c>
      <c r="E32" s="2">
        <v>365</v>
      </c>
      <c r="F32" s="2">
        <v>421850</v>
      </c>
      <c r="H32" s="5" t="s">
        <v>14</v>
      </c>
      <c r="I32" s="6">
        <v>213</v>
      </c>
      <c r="J32" s="6">
        <v>2513</v>
      </c>
      <c r="K32" s="6">
        <v>693</v>
      </c>
      <c r="L32" s="6"/>
      <c r="M32" s="6">
        <v>3419</v>
      </c>
    </row>
    <row r="33" spans="1:13" x14ac:dyDescent="0.35">
      <c r="A33" s="3" t="s">
        <v>2</v>
      </c>
      <c r="B33" s="4"/>
      <c r="C33" s="4"/>
      <c r="D33" s="4"/>
      <c r="E33" s="4"/>
      <c r="F33" s="4"/>
      <c r="H33" s="1" t="s">
        <v>8</v>
      </c>
      <c r="I33" s="2">
        <v>358219</v>
      </c>
      <c r="J33" s="2">
        <v>27983</v>
      </c>
      <c r="K33" s="2">
        <v>1577</v>
      </c>
      <c r="L33" s="2">
        <v>274</v>
      </c>
      <c r="M33" s="2">
        <v>388053</v>
      </c>
    </row>
    <row r="34" spans="1:13" x14ac:dyDescent="0.35">
      <c r="A34" s="5" t="s">
        <v>10</v>
      </c>
      <c r="B34" s="6">
        <v>232</v>
      </c>
      <c r="C34" s="6">
        <v>9</v>
      </c>
      <c r="D34" s="6"/>
      <c r="E34" s="6">
        <v>1</v>
      </c>
      <c r="F34" s="6">
        <v>242</v>
      </c>
      <c r="H34" s="3" t="s">
        <v>2</v>
      </c>
      <c r="I34" s="4"/>
      <c r="J34" s="4"/>
      <c r="K34" s="4"/>
      <c r="L34" s="4"/>
      <c r="M34" s="4"/>
    </row>
    <row r="35" spans="1:13" x14ac:dyDescent="0.35">
      <c r="A35" s="5" t="s">
        <v>15</v>
      </c>
      <c r="B35" s="6">
        <v>54</v>
      </c>
      <c r="C35" s="6">
        <v>2</v>
      </c>
      <c r="D35" s="6"/>
      <c r="E35" s="6"/>
      <c r="F35" s="6">
        <v>56</v>
      </c>
      <c r="H35" s="5" t="s">
        <v>10</v>
      </c>
      <c r="I35" s="6">
        <v>230</v>
      </c>
      <c r="J35" s="6">
        <v>8</v>
      </c>
      <c r="K35" s="6"/>
      <c r="L35" s="6"/>
      <c r="M35" s="6">
        <v>238</v>
      </c>
    </row>
    <row r="36" spans="1:13" x14ac:dyDescent="0.35">
      <c r="A36" s="5" t="s">
        <v>16</v>
      </c>
      <c r="B36" s="6">
        <v>874</v>
      </c>
      <c r="C36" s="6">
        <v>17</v>
      </c>
      <c r="D36" s="6"/>
      <c r="E36" s="6"/>
      <c r="F36" s="6">
        <v>891</v>
      </c>
      <c r="H36" s="5" t="s">
        <v>15</v>
      </c>
      <c r="I36" s="6">
        <v>63</v>
      </c>
      <c r="J36" s="6">
        <v>2</v>
      </c>
      <c r="K36" s="6"/>
      <c r="L36" s="6"/>
      <c r="M36" s="6">
        <v>65</v>
      </c>
    </row>
    <row r="37" spans="1:13" x14ac:dyDescent="0.35">
      <c r="A37" s="5" t="s">
        <v>11</v>
      </c>
      <c r="B37" s="6">
        <v>10412</v>
      </c>
      <c r="C37" s="6">
        <v>244</v>
      </c>
      <c r="D37" s="6"/>
      <c r="E37" s="6">
        <v>6</v>
      </c>
      <c r="F37" s="6">
        <v>10662</v>
      </c>
      <c r="H37" s="5" t="s">
        <v>16</v>
      </c>
      <c r="I37" s="6">
        <v>847</v>
      </c>
      <c r="J37" s="6">
        <v>12</v>
      </c>
      <c r="K37" s="6"/>
      <c r="L37" s="6"/>
      <c r="M37" s="6">
        <v>859</v>
      </c>
    </row>
    <row r="38" spans="1:13" x14ac:dyDescent="0.35">
      <c r="A38" s="5" t="s">
        <v>12</v>
      </c>
      <c r="B38" s="6">
        <v>46914</v>
      </c>
      <c r="C38" s="6">
        <v>1237</v>
      </c>
      <c r="D38" s="6">
        <v>4</v>
      </c>
      <c r="E38" s="6">
        <v>30</v>
      </c>
      <c r="F38" s="6">
        <v>48185</v>
      </c>
      <c r="H38" s="5" t="s">
        <v>11</v>
      </c>
      <c r="I38" s="6">
        <v>9751</v>
      </c>
      <c r="J38" s="6">
        <v>234</v>
      </c>
      <c r="K38" s="6"/>
      <c r="L38" s="6"/>
      <c r="M38" s="6">
        <v>9985</v>
      </c>
    </row>
    <row r="39" spans="1:13" x14ac:dyDescent="0.35">
      <c r="A39" s="5" t="s">
        <v>13</v>
      </c>
      <c r="B39" s="6">
        <v>30664</v>
      </c>
      <c r="C39" s="6">
        <v>1788</v>
      </c>
      <c r="D39" s="6">
        <v>76</v>
      </c>
      <c r="E39" s="6">
        <v>16</v>
      </c>
      <c r="F39" s="6">
        <v>32544</v>
      </c>
      <c r="H39" s="5" t="s">
        <v>12</v>
      </c>
      <c r="I39" s="6">
        <v>44773</v>
      </c>
      <c r="J39" s="6">
        <v>1067</v>
      </c>
      <c r="K39" s="6">
        <v>4</v>
      </c>
      <c r="L39" s="6">
        <v>14</v>
      </c>
      <c r="M39" s="6">
        <v>45858</v>
      </c>
    </row>
    <row r="40" spans="1:13" x14ac:dyDescent="0.35">
      <c r="A40" s="5" t="s">
        <v>14</v>
      </c>
      <c r="B40" s="6">
        <v>8487</v>
      </c>
      <c r="C40" s="6">
        <v>1106</v>
      </c>
      <c r="D40" s="6">
        <v>79</v>
      </c>
      <c r="E40" s="6">
        <v>5</v>
      </c>
      <c r="F40" s="6">
        <v>9677</v>
      </c>
      <c r="H40" s="5" t="s">
        <v>13</v>
      </c>
      <c r="I40" s="6">
        <v>30172</v>
      </c>
      <c r="J40" s="6">
        <v>1422</v>
      </c>
      <c r="K40" s="6">
        <v>34</v>
      </c>
      <c r="L40" s="6">
        <v>19</v>
      </c>
      <c r="M40" s="6">
        <v>31647</v>
      </c>
    </row>
    <row r="41" spans="1:13" x14ac:dyDescent="0.35">
      <c r="A41" s="5" t="s">
        <v>9</v>
      </c>
      <c r="B41" s="6">
        <v>54215</v>
      </c>
      <c r="C41" s="6">
        <v>1402</v>
      </c>
      <c r="D41" s="6">
        <v>12</v>
      </c>
      <c r="E41" s="6">
        <v>136</v>
      </c>
      <c r="F41" s="6">
        <v>55765</v>
      </c>
      <c r="H41" s="5" t="s">
        <v>14</v>
      </c>
      <c r="I41" s="6">
        <v>18740</v>
      </c>
      <c r="J41" s="6">
        <v>2112</v>
      </c>
      <c r="K41" s="6">
        <v>157</v>
      </c>
      <c r="L41" s="6">
        <v>7</v>
      </c>
      <c r="M41" s="6">
        <v>21016</v>
      </c>
    </row>
    <row r="42" spans="1:13" x14ac:dyDescent="0.35">
      <c r="A42" s="3" t="s">
        <v>3</v>
      </c>
      <c r="B42" s="4"/>
      <c r="C42" s="4"/>
      <c r="D42" s="4"/>
      <c r="E42" s="4"/>
      <c r="F42" s="4"/>
      <c r="H42" s="5" t="s">
        <v>9</v>
      </c>
      <c r="I42" s="6">
        <v>49454</v>
      </c>
      <c r="J42" s="6">
        <v>1304</v>
      </c>
      <c r="K42" s="6">
        <v>6</v>
      </c>
      <c r="L42" s="6">
        <v>98</v>
      </c>
      <c r="M42" s="6">
        <v>50862</v>
      </c>
    </row>
    <row r="43" spans="1:13" x14ac:dyDescent="0.35">
      <c r="A43" s="5" t="s">
        <v>12</v>
      </c>
      <c r="B43" s="6">
        <v>6</v>
      </c>
      <c r="C43" s="6"/>
      <c r="D43" s="6"/>
      <c r="E43" s="6"/>
      <c r="F43" s="6">
        <v>6</v>
      </c>
      <c r="H43" s="3" t="s">
        <v>3</v>
      </c>
      <c r="I43" s="4"/>
      <c r="J43" s="4"/>
      <c r="K43" s="4"/>
      <c r="L43" s="4"/>
      <c r="M43" s="4"/>
    </row>
    <row r="44" spans="1:13" x14ac:dyDescent="0.35">
      <c r="A44" s="5" t="s">
        <v>13</v>
      </c>
      <c r="B44" s="6">
        <v>26</v>
      </c>
      <c r="C44" s="6">
        <v>8</v>
      </c>
      <c r="D44" s="6">
        <v>2</v>
      </c>
      <c r="E44" s="6"/>
      <c r="F44" s="6">
        <v>36</v>
      </c>
      <c r="H44" s="5" t="s">
        <v>10</v>
      </c>
      <c r="I44" s="6">
        <v>1</v>
      </c>
      <c r="J44" s="6">
        <v>1</v>
      </c>
      <c r="K44" s="6"/>
      <c r="L44" s="6"/>
      <c r="M44" s="6">
        <v>2</v>
      </c>
    </row>
    <row r="45" spans="1:13" x14ac:dyDescent="0.35">
      <c r="A45" s="5" t="s">
        <v>14</v>
      </c>
      <c r="B45" s="6">
        <v>24</v>
      </c>
      <c r="C45" s="6">
        <v>7</v>
      </c>
      <c r="D45" s="6"/>
      <c r="E45" s="6"/>
      <c r="F45" s="6">
        <v>31</v>
      </c>
      <c r="H45" s="5" t="s">
        <v>11</v>
      </c>
      <c r="I45" s="6">
        <v>6</v>
      </c>
      <c r="J45" s="6">
        <v>1</v>
      </c>
      <c r="K45" s="6"/>
      <c r="L45" s="6"/>
      <c r="M45" s="6">
        <v>7</v>
      </c>
    </row>
    <row r="46" spans="1:13" x14ac:dyDescent="0.35">
      <c r="A46" s="5" t="s">
        <v>9</v>
      </c>
      <c r="B46" s="6">
        <v>7</v>
      </c>
      <c r="C46" s="6">
        <v>2</v>
      </c>
      <c r="D46" s="6"/>
      <c r="E46" s="6"/>
      <c r="F46" s="6">
        <v>9</v>
      </c>
      <c r="H46" s="5" t="s">
        <v>12</v>
      </c>
      <c r="I46" s="6">
        <v>55</v>
      </c>
      <c r="J46" s="6">
        <v>2</v>
      </c>
      <c r="K46" s="6"/>
      <c r="L46" s="6"/>
      <c r="M46" s="6">
        <v>57</v>
      </c>
    </row>
    <row r="47" spans="1:13" x14ac:dyDescent="0.35">
      <c r="A47" s="3" t="s">
        <v>4</v>
      </c>
      <c r="B47" s="4"/>
      <c r="C47" s="4"/>
      <c r="D47" s="4"/>
      <c r="E47" s="4"/>
      <c r="F47" s="4"/>
      <c r="H47" s="5" t="s">
        <v>13</v>
      </c>
      <c r="I47" s="6">
        <v>90</v>
      </c>
      <c r="J47" s="6">
        <v>14</v>
      </c>
      <c r="K47" s="6"/>
      <c r="L47" s="6"/>
      <c r="M47" s="6">
        <v>104</v>
      </c>
    </row>
    <row r="48" spans="1:13" x14ac:dyDescent="0.35">
      <c r="A48" s="5" t="s">
        <v>10</v>
      </c>
      <c r="B48" s="6">
        <v>53</v>
      </c>
      <c r="C48" s="6">
        <v>3</v>
      </c>
      <c r="D48" s="6"/>
      <c r="E48" s="6">
        <v>1</v>
      </c>
      <c r="F48" s="6">
        <v>57</v>
      </c>
      <c r="H48" s="5" t="s">
        <v>14</v>
      </c>
      <c r="I48" s="6">
        <v>58</v>
      </c>
      <c r="J48" s="6">
        <v>15</v>
      </c>
      <c r="K48" s="6"/>
      <c r="L48" s="6"/>
      <c r="M48" s="6">
        <v>73</v>
      </c>
    </row>
    <row r="49" spans="1:13" x14ac:dyDescent="0.35">
      <c r="A49" s="5" t="s">
        <v>15</v>
      </c>
      <c r="B49" s="6">
        <v>27</v>
      </c>
      <c r="C49" s="6"/>
      <c r="D49" s="6"/>
      <c r="E49" s="6"/>
      <c r="F49" s="6">
        <v>27</v>
      </c>
      <c r="H49" s="5" t="s">
        <v>9</v>
      </c>
      <c r="I49" s="6">
        <v>54</v>
      </c>
      <c r="J49" s="6">
        <v>3</v>
      </c>
      <c r="K49" s="6"/>
      <c r="L49" s="6"/>
      <c r="M49" s="6">
        <v>57</v>
      </c>
    </row>
    <row r="50" spans="1:13" x14ac:dyDescent="0.35">
      <c r="A50" s="5" t="s">
        <v>16</v>
      </c>
      <c r="B50" s="6">
        <v>590</v>
      </c>
      <c r="C50" s="6">
        <v>28</v>
      </c>
      <c r="D50" s="6"/>
      <c r="E50" s="6"/>
      <c r="F50" s="6">
        <v>618</v>
      </c>
      <c r="H50" s="3" t="s">
        <v>4</v>
      </c>
      <c r="I50" s="4"/>
      <c r="J50" s="4"/>
      <c r="K50" s="4"/>
      <c r="L50" s="4"/>
      <c r="M50" s="4"/>
    </row>
    <row r="51" spans="1:13" x14ac:dyDescent="0.35">
      <c r="A51" s="5" t="s">
        <v>11</v>
      </c>
      <c r="B51" s="6">
        <v>40275</v>
      </c>
      <c r="C51" s="6">
        <v>1638</v>
      </c>
      <c r="D51" s="6">
        <v>3</v>
      </c>
      <c r="E51" s="6">
        <v>6</v>
      </c>
      <c r="F51" s="6">
        <v>41922</v>
      </c>
      <c r="H51" s="5" t="s">
        <v>10</v>
      </c>
      <c r="I51" s="6">
        <v>36</v>
      </c>
      <c r="J51" s="6">
        <v>3</v>
      </c>
      <c r="K51" s="6"/>
      <c r="L51" s="6"/>
      <c r="M51" s="6">
        <v>39</v>
      </c>
    </row>
    <row r="52" spans="1:13" x14ac:dyDescent="0.35">
      <c r="A52" s="5" t="s">
        <v>12</v>
      </c>
      <c r="B52" s="6">
        <v>77363</v>
      </c>
      <c r="C52" s="6">
        <v>4257</v>
      </c>
      <c r="D52" s="6">
        <v>44</v>
      </c>
      <c r="E52" s="6">
        <v>35</v>
      </c>
      <c r="F52" s="6">
        <v>81699</v>
      </c>
      <c r="H52" s="5" t="s">
        <v>15</v>
      </c>
      <c r="I52" s="6">
        <v>17</v>
      </c>
      <c r="J52" s="6">
        <v>1</v>
      </c>
      <c r="K52" s="6"/>
      <c r="L52" s="6"/>
      <c r="M52" s="6">
        <v>18</v>
      </c>
    </row>
    <row r="53" spans="1:13" x14ac:dyDescent="0.35">
      <c r="A53" s="5" t="s">
        <v>13</v>
      </c>
      <c r="B53" s="6">
        <v>77677</v>
      </c>
      <c r="C53" s="6">
        <v>13059</v>
      </c>
      <c r="D53" s="6">
        <v>1088</v>
      </c>
      <c r="E53" s="6">
        <v>56</v>
      </c>
      <c r="F53" s="6">
        <v>91880</v>
      </c>
      <c r="H53" s="5" t="s">
        <v>16</v>
      </c>
      <c r="I53" s="6">
        <v>461</v>
      </c>
      <c r="J53" s="6">
        <v>10</v>
      </c>
      <c r="K53" s="6"/>
      <c r="L53" s="6"/>
      <c r="M53" s="6">
        <v>471</v>
      </c>
    </row>
    <row r="54" spans="1:13" x14ac:dyDescent="0.35">
      <c r="A54" s="5" t="s">
        <v>14</v>
      </c>
      <c r="B54" s="6">
        <v>5026</v>
      </c>
      <c r="C54" s="6">
        <v>3164</v>
      </c>
      <c r="D54" s="6">
        <v>190</v>
      </c>
      <c r="E54" s="6">
        <v>3</v>
      </c>
      <c r="F54" s="6">
        <v>8383</v>
      </c>
      <c r="H54" s="5" t="s">
        <v>11</v>
      </c>
      <c r="I54" s="6">
        <v>30822</v>
      </c>
      <c r="J54" s="6">
        <v>1205</v>
      </c>
      <c r="K54" s="6">
        <v>2</v>
      </c>
      <c r="L54" s="6">
        <v>5</v>
      </c>
      <c r="M54" s="6">
        <v>32034</v>
      </c>
    </row>
    <row r="55" spans="1:13" x14ac:dyDescent="0.35">
      <c r="A55" s="5" t="s">
        <v>9</v>
      </c>
      <c r="B55" s="6">
        <v>33730</v>
      </c>
      <c r="C55" s="6">
        <v>1350</v>
      </c>
      <c r="D55" s="6">
        <v>8</v>
      </c>
      <c r="E55" s="6">
        <v>64</v>
      </c>
      <c r="F55" s="6">
        <v>35152</v>
      </c>
      <c r="H55" s="5" t="s">
        <v>12</v>
      </c>
      <c r="I55" s="6">
        <v>63300</v>
      </c>
      <c r="J55" s="6">
        <v>3129</v>
      </c>
      <c r="K55" s="6">
        <v>16</v>
      </c>
      <c r="L55" s="6">
        <v>24</v>
      </c>
      <c r="M55" s="6">
        <v>66469</v>
      </c>
    </row>
    <row r="56" spans="1:13" x14ac:dyDescent="0.35">
      <c r="A56" s="3" t="s">
        <v>5</v>
      </c>
      <c r="B56" s="4">
        <f>27+8+42</f>
        <v>77</v>
      </c>
      <c r="C56" s="4">
        <f>1+26+3+119</f>
        <v>149</v>
      </c>
      <c r="D56" s="4"/>
      <c r="E56" s="4"/>
      <c r="F56" s="4">
        <f>1+53+11+167</f>
        <v>232</v>
      </c>
      <c r="H56" s="5" t="s">
        <v>13</v>
      </c>
      <c r="I56" s="6">
        <v>69372</v>
      </c>
      <c r="J56" s="6">
        <v>9382</v>
      </c>
      <c r="K56" s="6">
        <v>741</v>
      </c>
      <c r="L56" s="6">
        <v>43</v>
      </c>
      <c r="M56" s="6">
        <v>79538</v>
      </c>
    </row>
    <row r="57" spans="1:13" x14ac:dyDescent="0.35">
      <c r="A57" s="3" t="s">
        <v>6</v>
      </c>
      <c r="B57" s="4"/>
      <c r="C57" s="4"/>
      <c r="D57" s="4"/>
      <c r="E57" s="4"/>
      <c r="F57" s="4"/>
      <c r="H57" s="5" t="s">
        <v>14</v>
      </c>
      <c r="I57" s="6">
        <v>11938</v>
      </c>
      <c r="J57" s="6">
        <v>5857</v>
      </c>
      <c r="K57" s="6">
        <v>554</v>
      </c>
      <c r="L57" s="6">
        <v>19</v>
      </c>
      <c r="M57" s="6">
        <v>18368</v>
      </c>
    </row>
    <row r="58" spans="1:13" x14ac:dyDescent="0.35">
      <c r="A58" s="5" t="s">
        <v>11</v>
      </c>
      <c r="B58" s="6">
        <v>1</v>
      </c>
      <c r="C58" s="6"/>
      <c r="D58" s="6"/>
      <c r="E58" s="6"/>
      <c r="F58" s="6">
        <v>1</v>
      </c>
      <c r="H58" s="5" t="s">
        <v>9</v>
      </c>
      <c r="I58" s="6">
        <v>24416</v>
      </c>
      <c r="J58" s="6">
        <v>987</v>
      </c>
      <c r="K58" s="6">
        <v>23</v>
      </c>
      <c r="L58" s="6">
        <v>42</v>
      </c>
      <c r="M58" s="6">
        <v>25468</v>
      </c>
    </row>
    <row r="59" spans="1:13" x14ac:dyDescent="0.35">
      <c r="A59" s="5" t="s">
        <v>12</v>
      </c>
      <c r="B59" s="6">
        <v>31</v>
      </c>
      <c r="C59" s="6">
        <v>16</v>
      </c>
      <c r="D59" s="6"/>
      <c r="E59" s="6"/>
      <c r="F59" s="6">
        <v>47</v>
      </c>
      <c r="H59" s="3" t="s">
        <v>5</v>
      </c>
      <c r="I59" s="4">
        <f>1+26+4+66</f>
        <v>97</v>
      </c>
      <c r="J59" s="4">
        <f>25+172</f>
        <v>197</v>
      </c>
      <c r="K59" s="4">
        <f>8</f>
        <v>8</v>
      </c>
      <c r="L59" s="4"/>
      <c r="M59" s="4">
        <f>1+51+4+246</f>
        <v>302</v>
      </c>
    </row>
    <row r="60" spans="1:13" x14ac:dyDescent="0.35">
      <c r="A60" s="5" t="s">
        <v>13</v>
      </c>
      <c r="B60" s="6">
        <v>794</v>
      </c>
      <c r="C60" s="6">
        <v>277</v>
      </c>
      <c r="D60" s="6">
        <v>10</v>
      </c>
      <c r="E60" s="6">
        <v>2</v>
      </c>
      <c r="F60" s="6">
        <v>1083</v>
      </c>
      <c r="H60" s="3" t="s">
        <v>6</v>
      </c>
      <c r="I60" s="4"/>
      <c r="J60" s="4"/>
      <c r="K60" s="4"/>
      <c r="L60" s="4"/>
      <c r="M60" s="4"/>
    </row>
    <row r="61" spans="1:13" x14ac:dyDescent="0.35">
      <c r="A61" s="5" t="s">
        <v>14</v>
      </c>
      <c r="B61" s="6">
        <v>115</v>
      </c>
      <c r="C61" s="6">
        <v>316</v>
      </c>
      <c r="D61" s="6">
        <v>6</v>
      </c>
      <c r="E61" s="6"/>
      <c r="F61" s="6">
        <v>437</v>
      </c>
      <c r="H61" s="5" t="s">
        <v>10</v>
      </c>
      <c r="I61" s="6">
        <v>3</v>
      </c>
      <c r="J61" s="6">
        <v>1</v>
      </c>
      <c r="K61" s="6"/>
      <c r="L61" s="6"/>
      <c r="M61" s="6">
        <v>4</v>
      </c>
    </row>
    <row r="62" spans="1:13" x14ac:dyDescent="0.35">
      <c r="A62" s="5" t="s">
        <v>9</v>
      </c>
      <c r="B62" s="6">
        <v>10</v>
      </c>
      <c r="C62" s="6">
        <v>4</v>
      </c>
      <c r="D62" s="6"/>
      <c r="E62" s="6">
        <v>4</v>
      </c>
      <c r="F62" s="6">
        <v>18</v>
      </c>
      <c r="H62" s="5" t="s">
        <v>11</v>
      </c>
      <c r="I62" s="6">
        <v>1</v>
      </c>
      <c r="J62" s="6"/>
      <c r="K62" s="6"/>
      <c r="L62" s="6"/>
      <c r="M62" s="6">
        <v>1</v>
      </c>
    </row>
    <row r="63" spans="1:13" x14ac:dyDescent="0.35">
      <c r="A63" s="3" t="s">
        <v>7</v>
      </c>
      <c r="B63" s="4"/>
      <c r="C63" s="4"/>
      <c r="D63" s="4"/>
      <c r="E63" s="4"/>
      <c r="F63" s="4"/>
      <c r="H63" s="5" t="s">
        <v>12</v>
      </c>
      <c r="I63" s="6">
        <v>39</v>
      </c>
      <c r="J63" s="6">
        <v>20</v>
      </c>
      <c r="K63" s="6"/>
      <c r="L63" s="6"/>
      <c r="M63" s="6">
        <v>59</v>
      </c>
    </row>
    <row r="64" spans="1:13" x14ac:dyDescent="0.35">
      <c r="A64" s="5" t="s">
        <v>10</v>
      </c>
      <c r="B64" s="6">
        <v>8</v>
      </c>
      <c r="C64" s="6">
        <v>2</v>
      </c>
      <c r="D64" s="6"/>
      <c r="E64" s="6"/>
      <c r="F64" s="6">
        <v>10</v>
      </c>
      <c r="H64" s="5" t="s">
        <v>13</v>
      </c>
      <c r="I64" s="6">
        <v>1105</v>
      </c>
      <c r="J64" s="6">
        <v>214</v>
      </c>
      <c r="K64" s="6">
        <v>8</v>
      </c>
      <c r="L64" s="6">
        <v>1</v>
      </c>
      <c r="M64" s="6">
        <v>1328</v>
      </c>
    </row>
    <row r="65" spans="1:13" x14ac:dyDescent="0.35">
      <c r="A65" s="5" t="s">
        <v>15</v>
      </c>
      <c r="B65" s="6">
        <v>1</v>
      </c>
      <c r="C65" s="6"/>
      <c r="D65" s="6"/>
      <c r="E65" s="6"/>
      <c r="F65" s="6">
        <v>1</v>
      </c>
      <c r="H65" s="5" t="s">
        <v>14</v>
      </c>
      <c r="I65" s="6">
        <v>388</v>
      </c>
      <c r="J65" s="6">
        <v>474</v>
      </c>
      <c r="K65" s="6">
        <v>8</v>
      </c>
      <c r="L65" s="6"/>
      <c r="M65" s="6">
        <v>870</v>
      </c>
    </row>
    <row r="66" spans="1:13" x14ac:dyDescent="0.35">
      <c r="A66" s="5" t="s">
        <v>16</v>
      </c>
      <c r="B66" s="6">
        <v>12</v>
      </c>
      <c r="C66" s="6"/>
      <c r="D66" s="6"/>
      <c r="E66" s="6"/>
      <c r="F66" s="6">
        <v>12</v>
      </c>
      <c r="H66" s="5" t="s">
        <v>9</v>
      </c>
      <c r="I66" s="6">
        <v>24</v>
      </c>
      <c r="J66" s="6">
        <v>11</v>
      </c>
      <c r="K66" s="6"/>
      <c r="L66" s="6">
        <v>1</v>
      </c>
      <c r="M66" s="6">
        <v>36</v>
      </c>
    </row>
    <row r="67" spans="1:13" x14ac:dyDescent="0.35">
      <c r="A67" s="5" t="s">
        <v>11</v>
      </c>
      <c r="B67" s="6">
        <v>178</v>
      </c>
      <c r="C67" s="6">
        <v>10</v>
      </c>
      <c r="D67" s="6"/>
      <c r="E67" s="6"/>
      <c r="F67" s="6">
        <v>188</v>
      </c>
      <c r="H67" s="3" t="s">
        <v>7</v>
      </c>
      <c r="I67" s="4"/>
      <c r="J67" s="4"/>
      <c r="K67" s="4"/>
      <c r="L67" s="4"/>
      <c r="M67" s="4"/>
    </row>
    <row r="68" spans="1:13" x14ac:dyDescent="0.35">
      <c r="A68" s="5" t="s">
        <v>12</v>
      </c>
      <c r="B68" s="6">
        <v>538</v>
      </c>
      <c r="C68" s="6">
        <v>17</v>
      </c>
      <c r="D68" s="6"/>
      <c r="E68" s="6"/>
      <c r="F68" s="6">
        <v>555</v>
      </c>
      <c r="H68" s="5" t="s">
        <v>10</v>
      </c>
      <c r="I68" s="6">
        <v>6</v>
      </c>
      <c r="J68" s="6"/>
      <c r="K68" s="6"/>
      <c r="L68" s="6"/>
      <c r="M68" s="6">
        <v>6</v>
      </c>
    </row>
    <row r="69" spans="1:13" x14ac:dyDescent="0.35">
      <c r="A69" s="5" t="s">
        <v>13</v>
      </c>
      <c r="B69" s="6">
        <v>106</v>
      </c>
      <c r="C69" s="6">
        <v>2</v>
      </c>
      <c r="D69" s="6"/>
      <c r="E69" s="6"/>
      <c r="F69" s="6">
        <v>108</v>
      </c>
      <c r="H69" s="5" t="s">
        <v>15</v>
      </c>
      <c r="I69" s="6">
        <v>1</v>
      </c>
      <c r="J69" s="6"/>
      <c r="K69" s="6"/>
      <c r="L69" s="6"/>
      <c r="M69" s="6">
        <v>1</v>
      </c>
    </row>
    <row r="70" spans="1:13" x14ac:dyDescent="0.35">
      <c r="A70" s="5" t="s">
        <v>14</v>
      </c>
      <c r="B70" s="6">
        <v>3</v>
      </c>
      <c r="C70" s="6">
        <v>1</v>
      </c>
      <c r="D70" s="6"/>
      <c r="E70" s="6"/>
      <c r="F70" s="6">
        <v>4</v>
      </c>
      <c r="H70" s="5" t="s">
        <v>16</v>
      </c>
      <c r="I70" s="6">
        <v>16</v>
      </c>
      <c r="J70" s="6"/>
      <c r="K70" s="6"/>
      <c r="L70" s="6"/>
      <c r="M70" s="6">
        <v>16</v>
      </c>
    </row>
    <row r="71" spans="1:13" x14ac:dyDescent="0.35">
      <c r="A71" s="5" t="s">
        <v>9</v>
      </c>
      <c r="B71" s="6">
        <v>1176</v>
      </c>
      <c r="C71" s="6">
        <v>37</v>
      </c>
      <c r="D71" s="6"/>
      <c r="E71" s="6"/>
      <c r="F71" s="6">
        <v>1213</v>
      </c>
      <c r="H71" s="5" t="s">
        <v>11</v>
      </c>
      <c r="I71" s="6">
        <v>145</v>
      </c>
      <c r="J71" s="6">
        <v>8</v>
      </c>
      <c r="K71" s="6"/>
      <c r="L71" s="6"/>
      <c r="M71" s="6">
        <v>153</v>
      </c>
    </row>
    <row r="72" spans="1:13" x14ac:dyDescent="0.35">
      <c r="A72" s="3" t="s">
        <v>20</v>
      </c>
      <c r="B72" s="4"/>
      <c r="C72" s="4"/>
      <c r="D72" s="4"/>
      <c r="E72" s="4"/>
      <c r="F72" s="4"/>
      <c r="H72" s="5" t="s">
        <v>12</v>
      </c>
      <c r="I72" s="6">
        <v>489</v>
      </c>
      <c r="J72" s="6">
        <v>18</v>
      </c>
      <c r="K72" s="6"/>
      <c r="L72" s="6"/>
      <c r="M72" s="6">
        <v>507</v>
      </c>
    </row>
    <row r="73" spans="1:13" x14ac:dyDescent="0.35">
      <c r="A73" s="5" t="s">
        <v>13</v>
      </c>
      <c r="B73" s="6">
        <v>19</v>
      </c>
      <c r="C73" s="6">
        <v>29</v>
      </c>
      <c r="D73" s="6">
        <v>1</v>
      </c>
      <c r="E73" s="6"/>
      <c r="F73" s="6">
        <v>49</v>
      </c>
      <c r="H73" s="5" t="s">
        <v>13</v>
      </c>
      <c r="I73" s="6">
        <v>125</v>
      </c>
      <c r="J73" s="6">
        <v>6</v>
      </c>
      <c r="K73" s="6"/>
      <c r="L73" s="6"/>
      <c r="M73" s="6">
        <v>131</v>
      </c>
    </row>
    <row r="74" spans="1:13" x14ac:dyDescent="0.35">
      <c r="A74" s="5" t="s">
        <v>14</v>
      </c>
      <c r="B74" s="6">
        <v>9</v>
      </c>
      <c r="C74" s="6">
        <v>37</v>
      </c>
      <c r="D74" s="6">
        <v>3</v>
      </c>
      <c r="E74" s="6"/>
      <c r="F74" s="6">
        <v>49</v>
      </c>
      <c r="H74" s="5" t="s">
        <v>14</v>
      </c>
      <c r="I74" s="6">
        <v>16</v>
      </c>
      <c r="J74" s="6">
        <v>1</v>
      </c>
      <c r="K74" s="6"/>
      <c r="L74" s="6"/>
      <c r="M74" s="6">
        <v>17</v>
      </c>
    </row>
    <row r="75" spans="1:13" x14ac:dyDescent="0.35">
      <c r="A75" s="5" t="s">
        <v>9</v>
      </c>
      <c r="B75" s="6">
        <v>1</v>
      </c>
      <c r="C75" s="6"/>
      <c r="D75" s="6"/>
      <c r="E75" s="6"/>
      <c r="F75" s="6">
        <v>1</v>
      </c>
      <c r="H75" s="5" t="s">
        <v>9</v>
      </c>
      <c r="I75" s="6">
        <v>1003</v>
      </c>
      <c r="J75" s="6">
        <v>18</v>
      </c>
      <c r="K75" s="6"/>
      <c r="L75" s="6">
        <v>1</v>
      </c>
      <c r="M75" s="6">
        <v>1022</v>
      </c>
    </row>
    <row r="76" spans="1:13" x14ac:dyDescent="0.35">
      <c r="A76" s="7" t="s">
        <v>0</v>
      </c>
      <c r="B76" s="8">
        <v>525181</v>
      </c>
      <c r="C76" s="8">
        <v>101097</v>
      </c>
      <c r="D76" s="8">
        <v>88864</v>
      </c>
      <c r="E76" s="8">
        <v>481</v>
      </c>
      <c r="F76" s="8">
        <v>715623</v>
      </c>
      <c r="H76" s="3" t="s">
        <v>20</v>
      </c>
      <c r="I76" s="4"/>
      <c r="J76" s="4"/>
      <c r="K76" s="4"/>
      <c r="L76" s="4"/>
      <c r="M76" s="4"/>
    </row>
    <row r="77" spans="1:13" x14ac:dyDescent="0.35">
      <c r="H77" s="5" t="s">
        <v>13</v>
      </c>
      <c r="I77" s="6">
        <v>41</v>
      </c>
      <c r="J77" s="6">
        <v>36</v>
      </c>
      <c r="K77" s="6">
        <v>5</v>
      </c>
      <c r="L77" s="6"/>
      <c r="M77" s="6">
        <v>82</v>
      </c>
    </row>
    <row r="78" spans="1:13" x14ac:dyDescent="0.35">
      <c r="H78" s="5" t="s">
        <v>14</v>
      </c>
      <c r="I78" s="6">
        <v>62</v>
      </c>
      <c r="J78" s="6">
        <v>206</v>
      </c>
      <c r="K78" s="6">
        <v>11</v>
      </c>
      <c r="L78" s="6"/>
      <c r="M78" s="6">
        <v>279</v>
      </c>
    </row>
    <row r="79" spans="1:13" x14ac:dyDescent="0.35">
      <c r="H79" s="5" t="s">
        <v>9</v>
      </c>
      <c r="I79" s="6"/>
      <c r="J79" s="6">
        <v>2</v>
      </c>
      <c r="K79" s="6"/>
      <c r="L79" s="6"/>
      <c r="M79" s="6">
        <v>2</v>
      </c>
    </row>
    <row r="80" spans="1:13" x14ac:dyDescent="0.35">
      <c r="H80" s="3" t="s">
        <v>17</v>
      </c>
      <c r="I80" s="4">
        <f>1+1</f>
        <v>2</v>
      </c>
      <c r="J80" s="4"/>
      <c r="K80" s="4"/>
      <c r="L80" s="4"/>
      <c r="M80" s="4">
        <f>1+1</f>
        <v>2</v>
      </c>
    </row>
    <row r="81" spans="8:13" x14ac:dyDescent="0.35">
      <c r="H81" s="7" t="s">
        <v>0</v>
      </c>
      <c r="I81" s="8">
        <v>499587</v>
      </c>
      <c r="J81" s="8">
        <v>101393</v>
      </c>
      <c r="K81" s="8">
        <v>98910</v>
      </c>
      <c r="L81" s="8">
        <v>387</v>
      </c>
      <c r="M81" s="8">
        <v>700277</v>
      </c>
    </row>
    <row r="89" spans="8:13" x14ac:dyDescent="0.35">
      <c r="H89" s="5"/>
      <c r="I89" s="6"/>
      <c r="J89" s="6"/>
      <c r="K89" s="6"/>
      <c r="L89" s="6"/>
      <c r="M89" s="6"/>
    </row>
    <row r="90" spans="8:13" x14ac:dyDescent="0.35">
      <c r="H90" s="5"/>
      <c r="I90" s="6"/>
      <c r="J90" s="6"/>
      <c r="K90" s="6"/>
      <c r="L90" s="6"/>
      <c r="M90" s="6"/>
    </row>
  </sheetData>
  <mergeCells count="2">
    <mergeCell ref="A1:F1"/>
    <mergeCell ref="H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CF79526C13C429E655B0F479D2CB0" ma:contentTypeVersion="2" ma:contentTypeDescription="Een nieuw document maken." ma:contentTypeScope="" ma:versionID="d1a9fe2dc7b7d6e6543101bbe5ec1601">
  <xsd:schema xmlns:xsd="http://www.w3.org/2001/XMLSchema" xmlns:xs="http://www.w3.org/2001/XMLSchema" xmlns:p="http://schemas.microsoft.com/office/2006/metadata/properties" xmlns:ns2="3eea632d-76ac-411f-9d56-e25a8bed84d9" targetNamespace="http://schemas.microsoft.com/office/2006/metadata/properties" ma:root="true" ma:fieldsID="6b5545d4283321233eb1a03558c0a54c" ns2:_="">
    <xsd:import namespace="3eea632d-76ac-411f-9d56-e25a8bed84d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632d-76ac-411f-9d56-e25a8bed84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ea632d-76ac-411f-9d56-e25a8bed84d9">TOMMEL-23-6272</_dlc_DocId>
    <_dlc_DocIdUrl xmlns="3eea632d-76ac-411f-9d56-e25a8bed84d9">
      <Url>https://kabinettommelein.vo.proximuscloudsharepoint.be/PR/_layouts/15/DocIdRedir.aspx?ID=TOMMEL-23-6272</Url>
      <Description>TOMMEL-23-6272</Description>
    </_dlc_DocIdUrl>
  </documentManagement>
</p:properties>
</file>

<file path=customXml/itemProps1.xml><?xml version="1.0" encoding="utf-8"?>
<ds:datastoreItem xmlns:ds="http://schemas.openxmlformats.org/officeDocument/2006/customXml" ds:itemID="{3EF7BFBD-3CF6-416C-A09F-E4740700AC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1FBF72-779D-4928-9FFB-3200F609D7C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59CC655-EE01-472C-9DD7-DBAB41298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ea632d-76ac-411f-9d56-e25a8bed84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400F1F1-9CE7-4A45-9B91-67A669DDC7DB}">
  <ds:schemaRefs>
    <ds:schemaRef ds:uri="http://schemas.microsoft.com/office/2006/metadata/properties"/>
    <ds:schemaRef ds:uri="http://schemas.microsoft.com/office/infopath/2007/PartnerControls"/>
    <ds:schemaRef ds:uri="3eea632d-76ac-411f-9d56-e25a8bed84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Bogaert, Wim</dc:creator>
  <cp:lastModifiedBy>Bombeeck, Vanessa 0V0M</cp:lastModifiedBy>
  <dcterms:created xsi:type="dcterms:W3CDTF">2017-01-16T13:30:42Z</dcterms:created>
  <dcterms:modified xsi:type="dcterms:W3CDTF">2017-01-30T17:53:23Z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d873ae51-e3fe-4a10-902d-a27fbce42f1f</vt:lpwstr>
  </property>
  <property fmtid="{D5CDD505-2E9C-101B-9397-08002B2CF9AE}" pid="3" name="ContentTypeId">
    <vt:lpwstr>0x010100D18CF79526C13C429E655B0F479D2CB0</vt:lpwstr>
  </property>
</Properties>
</file>