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kabinetbourgeois.vo.proximuscloudsharepoint.be/Parl. Vrgn/schriftelijke vragen/2016-2017/"/>
    </mc:Choice>
  </mc:AlternateContent>
  <bookViews>
    <workbookView xWindow="0" yWindow="0" windowWidth="25200" windowHeight="11988" activeTab="8"/>
  </bookViews>
  <sheets>
    <sheet name="Bourgeois" sheetId="12" r:id="rId1"/>
    <sheet name="Crevits" sheetId="10" r:id="rId2"/>
    <sheet name="Tommelein" sheetId="11" r:id="rId3"/>
    <sheet name="Homans" sheetId="14" r:id="rId4"/>
    <sheet name="Weyts" sheetId="9" r:id="rId5"/>
    <sheet name="Vandeurzen" sheetId="13" r:id="rId6"/>
    <sheet name="Muyters" sheetId="6" r:id="rId7"/>
    <sheet name="Schauvliege" sheetId="8" r:id="rId8"/>
    <sheet name="Gatz" sheetId="1" r:id="rId9"/>
  </sheets>
  <calcPr calcId="152511"/>
</workbook>
</file>

<file path=xl/calcChain.xml><?xml version="1.0" encoding="utf-8"?>
<calcChain xmlns="http://schemas.openxmlformats.org/spreadsheetml/2006/main">
  <c r="C41" i="6" l="1"/>
  <c r="C19" i="14" l="1"/>
  <c r="C77" i="6"/>
  <c r="C22" i="9"/>
  <c r="C24" i="9" s="1"/>
  <c r="C10" i="9"/>
  <c r="C14" i="9" s="1"/>
  <c r="C9" i="12"/>
  <c r="C69" i="1" l="1"/>
  <c r="C52" i="1"/>
  <c r="C47" i="1"/>
  <c r="C43" i="1"/>
  <c r="C56" i="1" l="1"/>
  <c r="C71" i="1" s="1"/>
  <c r="C10" i="1" l="1"/>
  <c r="C31" i="6" l="1"/>
  <c r="C33" i="6" s="1"/>
  <c r="C10" i="14" l="1"/>
  <c r="C12" i="14"/>
  <c r="C69" i="8" l="1"/>
  <c r="C63" i="8"/>
  <c r="C71" i="8" s="1"/>
  <c r="C50" i="8"/>
  <c r="C9" i="13" l="1"/>
  <c r="C26" i="12" l="1"/>
  <c r="C21" i="12"/>
  <c r="C17" i="12"/>
  <c r="C136" i="8"/>
  <c r="C131" i="8"/>
  <c r="C126" i="8"/>
  <c r="C121" i="8"/>
  <c r="C116" i="8"/>
  <c r="C110" i="8"/>
  <c r="C105" i="8"/>
  <c r="C100" i="8"/>
  <c r="C95" i="8"/>
  <c r="C90" i="8"/>
  <c r="C14" i="11"/>
  <c r="C18" i="11" s="1"/>
  <c r="C17" i="10"/>
  <c r="C10" i="10"/>
  <c r="C55" i="9"/>
  <c r="C57" i="9" s="1"/>
  <c r="C34" i="9"/>
  <c r="C36" i="9" s="1"/>
  <c r="C47" i="9"/>
  <c r="C42" i="9"/>
  <c r="C77" i="8"/>
  <c r="C81" i="8" s="1"/>
  <c r="C41" i="8"/>
  <c r="C35" i="8"/>
  <c r="C69" i="6"/>
  <c r="C61" i="6"/>
  <c r="C50" i="6"/>
  <c r="C20" i="6"/>
  <c r="C13" i="6"/>
  <c r="C28" i="12" l="1"/>
  <c r="C22" i="6"/>
  <c r="C51" i="8"/>
  <c r="C19" i="10"/>
  <c r="C138" i="8"/>
  <c r="C49" i="9"/>
  <c r="C71" i="6"/>
</calcChain>
</file>

<file path=xl/sharedStrings.xml><?xml version="1.0" encoding="utf-8"?>
<sst xmlns="http://schemas.openxmlformats.org/spreadsheetml/2006/main" count="490" uniqueCount="243">
  <si>
    <t>Taalboekje</t>
  </si>
  <si>
    <t>De Standaard</t>
  </si>
  <si>
    <t>Agentschap Innoveren &amp; Ondernemen</t>
  </si>
  <si>
    <t>Het Nieuwsblad / De Gentenaar</t>
  </si>
  <si>
    <t>E-commerce</t>
  </si>
  <si>
    <t>De Morgen</t>
  </si>
  <si>
    <t>Gazet Van Antwerpen</t>
  </si>
  <si>
    <t>Het Belang Van Limburg</t>
  </si>
  <si>
    <t>Het Laatste Nieuws / De Nieuwe Gazet</t>
  </si>
  <si>
    <t>Europalsite</t>
  </si>
  <si>
    <t>Week van de Bedrijfsoverdracht</t>
  </si>
  <si>
    <t>De Tijd</t>
  </si>
  <si>
    <t>Energiepremies</t>
  </si>
  <si>
    <t>Metro Nl</t>
  </si>
  <si>
    <t>MER</t>
  </si>
  <si>
    <t>Fokus Veilige Samenleving</t>
  </si>
  <si>
    <t>Jaar van de Bodem</t>
  </si>
  <si>
    <t>Mediaplanet " Green Lifestyle " (Suppl.De Standaard)</t>
  </si>
  <si>
    <t>OVAM</t>
  </si>
  <si>
    <t>Provincie van de toekomst</t>
  </si>
  <si>
    <t>IVAN Pakket 1 inl - Mediahuis</t>
  </si>
  <si>
    <t>IVAN Pakket 1 inl - Persgroep</t>
  </si>
  <si>
    <t>Vlaamse Havendag</t>
  </si>
  <si>
    <t>Leerplicht</t>
  </si>
  <si>
    <t>Studiekeuzegids</t>
  </si>
  <si>
    <t>Landschapsatlas</t>
  </si>
  <si>
    <t>Onroerend Erfgoedprijs</t>
  </si>
  <si>
    <t>Zorgverleners</t>
  </si>
  <si>
    <t>VDAB</t>
  </si>
  <si>
    <t xml:space="preserve">Vacature - De Morgen </t>
  </si>
  <si>
    <t>Antwerp Dry Docks (brownfieldconvenant)</t>
  </si>
  <si>
    <t>totaal</t>
  </si>
  <si>
    <t>TOTAAL</t>
  </si>
  <si>
    <t>Smartmedia (suppl. Nieuwsblad)</t>
  </si>
  <si>
    <t>MER - Nekkerpoort Mechelen</t>
  </si>
  <si>
    <t>Corporate Campagne</t>
  </si>
  <si>
    <t>Week van de Afvalvermindering</t>
  </si>
  <si>
    <t>Smartmedia (suppl. Krant van West-Vlaanderen)</t>
  </si>
  <si>
    <t>Grote Werven</t>
  </si>
  <si>
    <t>MER - Brecht</t>
  </si>
  <si>
    <t>Studiekeuzegids (SID-in)</t>
  </si>
  <si>
    <t>Dept. Ruimte Vlaanderen</t>
  </si>
  <si>
    <t>Dijlevallei van Werchter tot Bonheiden</t>
  </si>
  <si>
    <t>Gasthuisvelden-Donderheide</t>
  </si>
  <si>
    <t>Gerkenberg Herenbossen</t>
  </si>
  <si>
    <t>Hoogspanningslijn Zandvliet</t>
  </si>
  <si>
    <t>Landbouwbedrijf Deprince, Houthulst</t>
  </si>
  <si>
    <t>Leidingstraat Tessenderlo en Diest</t>
  </si>
  <si>
    <t>Oppervlaktedelfstoffenzone Vlaamse Leemstreek</t>
  </si>
  <si>
    <t>Oproep subsidie strategische projecten</t>
  </si>
  <si>
    <t>Reconversiegebied Vilvoorde-Machelen</t>
  </si>
  <si>
    <t>Uitbreiding H. Essers</t>
  </si>
  <si>
    <t>Inventaris archeologische zones</t>
  </si>
  <si>
    <t>VDAB Jongeren</t>
  </si>
  <si>
    <t>VDAB Recrutering</t>
  </si>
  <si>
    <t>VDAB STEM Doe-dag</t>
  </si>
  <si>
    <t>onderwerp</t>
  </si>
  <si>
    <t xml:space="preserve">Beleidsdomein Kanselarij en Bestuur </t>
  </si>
  <si>
    <t>publicatie</t>
  </si>
  <si>
    <t>bedrag
(excl. BTW)</t>
  </si>
  <si>
    <t>Beleidsdomein Economie, Wetenschap en Innovatie (EWI)</t>
  </si>
  <si>
    <t>doelstellingen / evaluatie</t>
  </si>
  <si>
    <t>Beleidsdomein Werk en Sociale Economie (WSE)</t>
  </si>
  <si>
    <t>Beleidsdomein Leefmilieu, Natuur en Energie (LNE)</t>
  </si>
  <si>
    <t>Afbakening regionaalstedelijk gebied Leuven</t>
  </si>
  <si>
    <t>AVR Roeselare</t>
  </si>
  <si>
    <t>De Lijn Brabantnet</t>
  </si>
  <si>
    <t>Dejaeghere Langemark-Poelkapelle</t>
  </si>
  <si>
    <t xml:space="preserve">Exportslachthuis Tielt </t>
  </si>
  <si>
    <t xml:space="preserve">Glastuinbouwgebied Melsele </t>
  </si>
  <si>
    <t>Golfterrein Sint-Lievens-Houtem</t>
  </si>
  <si>
    <t>Havanastraat Antwerpen</t>
  </si>
  <si>
    <t>Herziening BPA Kapittel Niel</t>
  </si>
  <si>
    <t>Historisch gegroeide bedrijven Roosdaal (Oude Pamel)</t>
  </si>
  <si>
    <t>Hoge Weg Hemiksem</t>
  </si>
  <si>
    <t>Jeugdverblijven VEN-gebied</t>
  </si>
  <si>
    <t xml:space="preserve">Keerdok en Eandis Mechelen </t>
  </si>
  <si>
    <t>Kortrijk Weide</t>
  </si>
  <si>
    <t>Lokaal afval- en materialenplan</t>
  </si>
  <si>
    <t>Menen-Wervik Regionaal bedrijventerrein</t>
  </si>
  <si>
    <t>Middenvijver</t>
  </si>
  <si>
    <t>Regionaalstedelijk gebied Brugge</t>
  </si>
  <si>
    <t>Ruilverkaveling Molenbeersel Kinrooi</t>
  </si>
  <si>
    <t xml:space="preserve">Ruilverkavelingsplan Gooik </t>
  </si>
  <si>
    <t>Sigmaplan - Cluster Nete</t>
  </si>
  <si>
    <t>Sluizencomplex Wijnegem</t>
  </si>
  <si>
    <t>Steynhoeve Golf Schilde</t>
  </si>
  <si>
    <t>Sunparcs Mol</t>
  </si>
  <si>
    <t xml:space="preserve">t Kriekske Halle </t>
  </si>
  <si>
    <t>Verhelst Bouwmaterialen Knokke-Heist</t>
  </si>
  <si>
    <t>Vernieuwing Dampoortsluis</t>
  </si>
  <si>
    <t>Beleidsdomein Mobiliteit en Openbare Werken (MOW)</t>
  </si>
  <si>
    <t>Beleidsdomein Ruimtelijke Ordening, Woonbeleid en Onroerend Erfgoed (RWO)</t>
  </si>
  <si>
    <t>Beleidsdomein Welzijn, Volksgezondheid en Gezin (WVG)</t>
  </si>
  <si>
    <t>Departement Kanselarij en Bestuur (dienst Taaladvies)</t>
  </si>
  <si>
    <t>Vlaamse Milieumaatschappij</t>
  </si>
  <si>
    <t>Agentschap Wegen en Verkeer</t>
  </si>
  <si>
    <t>Waterwegen en Zeekanaal</t>
  </si>
  <si>
    <t>Beleidsdomein Onderwijs en Vorming (OV)</t>
  </si>
  <si>
    <t>Departement MOW</t>
  </si>
  <si>
    <t>Departement OV</t>
  </si>
  <si>
    <t>Onroerend Erfgoed</t>
  </si>
  <si>
    <t>Departement WVG</t>
  </si>
  <si>
    <t>voorjaar</t>
  </si>
  <si>
    <t>najaar</t>
  </si>
  <si>
    <t>VDAB Werkgeverscampagne</t>
  </si>
  <si>
    <t>(openbaar onderzoek)</t>
  </si>
  <si>
    <t>Kwaliteit Zwemwater</t>
  </si>
  <si>
    <t>Stuwsluiscomplex Dender Geraardsbergen</t>
  </si>
  <si>
    <t>Doelstelling: informatie aan het publiek volgens de toepasselijke regelgeving en mogelijkheid tot inspraak via het formuleren van bezwaren.
Geen evaluatie.</t>
  </si>
  <si>
    <t>Batibouw Magazine (krantenbijlage)</t>
  </si>
  <si>
    <t>Koepeladvertentie</t>
  </si>
  <si>
    <t>Afval algemeen</t>
  </si>
  <si>
    <t>Smartmedia "Gezond Bedrijf"</t>
  </si>
  <si>
    <t>Mediaplanet " MVO "
(Suppl.De Standaard)</t>
  </si>
  <si>
    <t xml:space="preserve">De publicatie van de advertentie voor de Taaltelefoon hing samen met de publicatie van het taalboekje 'Hoe Vlaams mag uw Nederlands zijn?', dat als bijlage bij De Standaard verschenen is. Het boekje had als doel een tolerantere houding in de standaardtaal te creëren tegenover typisch Vlaamse woorden en uitdrukkingen. De campagne was geslaagd. Er was een heel grote vraag naar het taalboekje en er was veel media-aandacht, onder andere in de tv-programma's Terzake en Reyers Laat.
 </t>
  </si>
  <si>
    <t>Bijlage 1</t>
  </si>
  <si>
    <t>Beleidsdomein internationaal Vlaanderen (iV)</t>
  </si>
  <si>
    <t>Departement iV</t>
  </si>
  <si>
    <t>Doelstelling: Flanders Today wil als Engelstalige wekelijkse krant buitenlandse beleids- en opiniemakers in alle velden (politiek, cultureel, business, academisch …) informeren over Vlaanderen en daarbij de brug slaan tussen de Vlaamse actualiteit en de activiteiten 
van de Vlaamse overheid. De middelen worden hoofdzakelijk gebruikt voor de redactie 
van artikels, drukklaar maken, drukken, afleveren van de krant Flanders Today. De artikels van Flanders Today worden eveneens aangeboden via diverse elektronische kanalen (website, nieuwsbrief, facebook) zodat een breed informatieplatform is ontstaan.  
Evaluatie: er loopt een evaluatie die eind 2016 beschikbaar zal zijn</t>
  </si>
  <si>
    <t xml:space="preserve">Toegankelijk reizen in Vlaanderen  </t>
  </si>
  <si>
    <t>Toerisme Vlaanderen</t>
  </si>
  <si>
    <t>advertentie</t>
  </si>
  <si>
    <t>artikel</t>
  </si>
  <si>
    <t>Flanders Today
opm. : een deel van de middelen wordt eveneens ingezet voor de elektronische media</t>
  </si>
  <si>
    <t>Informatie over Vlaanderen aan buitenlands publiek</t>
  </si>
  <si>
    <t>Doelstelling: aankondiging eerste Onroerenderfgoedprijs.
Evaluatie: impact beperkt; volgende editie zetten we meer in op digitale communicatie (sociale media)</t>
  </si>
  <si>
    <t>Doelstelling: aankondiging openbaar onderzoek vaststelling inventaris (art. 4.1.3.,4° Onroerenderfgoeddecreet)</t>
  </si>
  <si>
    <r>
      <t>De regelgeving stelt dat AgOD</t>
    </r>
    <r>
      <rPr>
        <i/>
        <sz val="11"/>
        <color theme="1"/>
        <rFont val="Calibri"/>
        <family val="2"/>
        <scheme val="minor"/>
      </rPr>
      <t xml:space="preserve">i </t>
    </r>
    <r>
      <rPr>
        <sz val="11"/>
        <color theme="1"/>
        <rFont val="Calibri"/>
        <family val="2"/>
        <scheme val="minor"/>
      </rPr>
      <t>elk schooljaar alle ouders moet herinneren aan de leerplicht via de geschreven pers of via de audiovisuele media. Nu gebeurt de attendering op de leerplicht via advertenties; AgOD</t>
    </r>
    <r>
      <rPr>
        <i/>
        <sz val="11"/>
        <color theme="1"/>
        <rFont val="Calibri"/>
        <family val="2"/>
        <scheme val="minor"/>
      </rPr>
      <t xml:space="preserve">i </t>
    </r>
    <r>
      <rPr>
        <sz val="11"/>
        <color theme="1"/>
        <rFont val="Calibri"/>
        <family val="2"/>
        <scheme val="minor"/>
      </rPr>
      <t xml:space="preserve">onderzoekt momenteel hoe dit in de toekomst kan.   </t>
    </r>
    <r>
      <rPr>
        <i/>
        <sz val="11"/>
        <color theme="1"/>
        <rFont val="Calibri"/>
        <family val="2"/>
        <scheme val="minor"/>
      </rPr>
      <t xml:space="preserve"> </t>
    </r>
  </si>
  <si>
    <t xml:space="preserve">Ouders en andere belanghebbenden attenderen op de mogelijkheid om de SID-in's te bezoeken. Naast het klassikale bezoek op donderdag en vrijdag bezoeken ouders en andere belangstellenden massaal de SID-in op zaterdag. Het bezoekersaantal stijgt elk jaar nog lichtjes. </t>
  </si>
  <si>
    <t>Doelstelling: informatie aan het publiek volgens de toepasselijke regelgeving en mogelijkheid tot inspraak via het formuleren van bezwaren. Geen evaluatie.
Geen evaluatie.</t>
  </si>
  <si>
    <t>EU-actieplan omgevingslawaai luchthaven Brussel Nationaal</t>
  </si>
  <si>
    <t>Vlaams Energieagentschap</t>
  </si>
  <si>
    <t>Departement LNE</t>
  </si>
  <si>
    <t xml:space="preserve">De advertentie paste in de communicatiemix over veilig verwarmen. Regelgeving bekendmaken die een directe impact heeft op de Vlaming is een verplichting (normendecreet) voor de Vlaamse overheid. De communicatienood bleek uit een onderzoek naar kennis en toepassing van de regelgeving. In deze campagne werd de regelgeving over eerste keuring, het periodiek onderhoud en de verwarmingsaudit bekendgemaakt via verschillende kanalen. De advertentie leidde niet tot een verhoogde trafiek op de website waaruit we konden concluderen dat dergelijke communicatie weinig impact heeft en besluiten om dit voor toekomstige acties voor deze campagne niet in te zetten. Het totaal aan ingezette communicatiemiddelen zorgde wel voor een grotere trafiek op de website. </t>
  </si>
  <si>
    <t>Boer en Tuinder</t>
  </si>
  <si>
    <t>Handel en Techniek</t>
  </si>
  <si>
    <t>Loonwerker</t>
  </si>
  <si>
    <t>Doelstelling: Toegankelijkheid van toeristische keten wordt verder gescreend, gepromoot en gesensibiliseerd.
Evaluatie:  De publicatie vergrootte het verkeer naar specifieke toegankelijkheidspagina’s op www.visitflanders.com.
Dat bleek uit vergelijking 3 weken vóór de publicatie van het artikel (06/10 t.e.m. 26/10), met de 3 weken vanaf de publicatie (27/10 t.e.m. 16/11). Er was een duidelijke stijging in paginaweergaven. De bezoekers op de site bleven ook komen 3 weken na publicatie van het artikel. Het artikel heeft dus bijgedragen tot het bekendmaken van de toegankelijkheidspagina’s op www.vsitflanders.com. De doelstelling van 1.000 gegarandeerde bezoekers werd meer dan verdubbeld, 2.663 unieke bezoeken met een gemiddelde leestijd van 4 minuten 12 seconden.</t>
  </si>
  <si>
    <r>
      <t xml:space="preserve">N.a.v. het internationale jaar van de bodem (2015) organiseerde de Vlaamse overheid het hele jaar lang acties rond vier thema’s: Bodem &amp; Gezondheid, Bodem &amp; Economie, Bodem &amp; Leefomgeving en Bodem &amp; Innovatie. Samen geven die thema’s vorm aan de campagne ‘Bodembewust’, waarmee de Vlaamse overheid wil aantonen dat onze bodem een kostbare grondstof is die een belangrijke rol speelt in vele facetten van onze economie, ons leven en onze toekomst. Eén van deze acties was het publiceren rond het thema bodem in de algemene pers en de landbouwpers. De impact van de advertenties in de algemene pers werd niet afzonderlijk gemeten. De campagne werd in zijn totaliteit (de inzet van de communicatiemix) geëvalueerd. De campagne geeft uitvoering aan OD39.1 </t>
    </r>
    <r>
      <rPr>
        <i/>
        <sz val="11"/>
        <color theme="1"/>
        <rFont val="Calibri"/>
        <family val="2"/>
        <scheme val="minor"/>
      </rPr>
      <t>We investeren in verdere kennisopbouw rond bodembescherming en sensibilisering van de verschillende doelgroepen</t>
    </r>
    <r>
      <rPr>
        <sz val="11"/>
        <color theme="1"/>
        <rFont val="Calibri"/>
        <family val="2"/>
        <scheme val="minor"/>
      </rPr>
      <t xml:space="preserve"> en OD39.2 </t>
    </r>
    <r>
      <rPr>
        <i/>
        <sz val="11"/>
        <color theme="1"/>
        <rFont val="Calibri"/>
        <family val="2"/>
        <scheme val="minor"/>
      </rPr>
      <t>We maken gebruik van de kanalen die het landbouwbeleid biedt om maatregelen en instrumenten inzake bodembescherming bij de doelgroep landbouw te versterken</t>
    </r>
    <r>
      <rPr>
        <sz val="11"/>
        <color theme="1"/>
        <rFont val="Calibri"/>
        <family val="2"/>
        <scheme val="minor"/>
      </rPr>
      <t xml:space="preserve">.
</t>
    </r>
  </si>
  <si>
    <t>Openbaar onderzoek zwemwaterlijsten en zwemwaters aankondigen is wettelijk verplicht volgens VLAREM II.</t>
  </si>
  <si>
    <t>The Parlaiment Magazine</t>
  </si>
  <si>
    <t>New Business NI</t>
  </si>
  <si>
    <t>Ecotips</t>
  </si>
  <si>
    <t>Mediaplanet - MVO</t>
  </si>
  <si>
    <t>VMX Vademecum</t>
  </si>
  <si>
    <t>Het Nieuwsblad (bijlage: special OKUS Optimale Zorg) via Smart Media</t>
  </si>
  <si>
    <t>Publireportage in het kader van de campagne 'Gezond water, ook jouw zorg' - thema loden leidingen. Sensibliseren.</t>
  </si>
  <si>
    <t>Combi teasers en vacatures Metro Nl</t>
  </si>
  <si>
    <t>Koepeladvertentie Vacature Full Package (VAC Magazine + DM+HLN + Tijd)</t>
  </si>
  <si>
    <t xml:space="preserve">De communicatie sloot aan bij de doelstelling “We zorgen voor een ruime en gerichte bekendmaking van vacatures” en diende in hoofdzaak om de website www.werkenvoorvlaanderen.be gericht bij het brede (actief en latent werkzoekend) publiek bekend te maken.
De bezoekerscijfers van de website www.werkenvoorvlaanderen.be worden maandelijks gemonitord en we zagen na het plaatsen van de advertenties en de banneractie telkens een stijging in de bezoekersaantallen.
</t>
  </si>
  <si>
    <t>Agentschap Overheidspersoneel - dienst Diversiteitsbeleid</t>
  </si>
  <si>
    <t>Departement WSE</t>
  </si>
  <si>
    <t>Algemene advertentie mvo en initiatieven MVO Vlaanderen</t>
  </si>
  <si>
    <t>De advertenties zijn in uitvoering van de beleidsbrief Sociale Economie, die focust op het verlagen van drempels voor KMO’s en organisaties om met mvo aan de slag te gaan. De advertenties lichten het belang van het concept mvo toe als bijdrage aan duurzame ontwikkeling maar ook om competitief te blijven. Verder werden ook vormingen en tools van MVO Vlaanderen onder de aandacht gebracht.</t>
  </si>
  <si>
    <t>Ondernemen in Antwerpen - Smartmedia Agency
(bijlage Gazet van Antwerpen)</t>
  </si>
  <si>
    <t>vzw 'de Rand - expats</t>
  </si>
  <si>
    <t>Flanders Today (Gordelfestival)</t>
  </si>
  <si>
    <t>Le Soir - Studeo</t>
  </si>
  <si>
    <t>Vlan</t>
  </si>
  <si>
    <t>vzw 'de Rand' - Gordelfestival</t>
  </si>
  <si>
    <t>De Zondag</t>
  </si>
  <si>
    <t>Studiekeuzegids bij Het Belang Van Limburg, Het Laatste Nieuws, Het Nieuwsblad</t>
  </si>
  <si>
    <t>Doelstelling: meer mensen aan het werk krijgen in de zorgsector, zoals  vermeld in het regeerakkoord van de Vlaamse Regering en in de actieplannen 'Werk maken van werk in de zorgsector'. Doel van de studiekeuzegids is de aantrekkingskracht van de zorgsector voor jongeren vergroten.
Evaluatie is gebeurd voor de volledige campagne (niet enkel geschreven pers) aan de hand van boordtabellensets, en in het actieplan 3.0. Zie http://www.ikgaervoor.be/voor-zorgprofessionals. Er is een stijging van het aantal studenten in de zorg, maar het behouden van de instroom blijft een aandachtspunt.</t>
  </si>
  <si>
    <t>PMV</t>
  </si>
  <si>
    <t>Herontwikkeling site Ford Genk</t>
  </si>
  <si>
    <t>Het Laatste Nieuws</t>
  </si>
  <si>
    <t>Het Belang van Limburg</t>
  </si>
  <si>
    <t>Nieuwe campagne i.s.m. UNIZO: 'Het internet. Ook uw zaak.'
Monitoring bekendmaking via Google Analytics.
Niet aangerekend op communicatiebudget maar op projectbudget via EFRO middelen.</t>
  </si>
  <si>
    <t>Werven van kandidaat-ontwikkelaars en bedrijven voor de site.
9 kandidaten hebben zich gemeld.</t>
  </si>
  <si>
    <t>Jaarlijkse campagne om de week van de bedrijfsoverdracht aan te kondigen.
Deze campagne werd enkele jaren geleden geëvalueerd en het effect wordt jaarlijks gemonitord via Google Analytics en naargelang aantal deelnemers aan de week.</t>
  </si>
  <si>
    <t>Bekendmaking inspraakvergaderingen brownfields</t>
  </si>
  <si>
    <t>Publicatie in het kader van employer branding VDAB. Geen evaluatie</t>
  </si>
  <si>
    <t>Publicaties voor STEM voor de Toekomst, i.s.m. STEM-platform en beroepenhuis. STEM-richtingen op de kaart zetten.</t>
  </si>
  <si>
    <t>Ervaring werkt'-campagne om werkplekleren op de kaart te zetten. Geen evaluatie</t>
  </si>
  <si>
    <t>Duaal Leren</t>
  </si>
  <si>
    <t>SYNTRA Vlaanderen - Vlaams Agentschap voor Ondernemersvorming</t>
  </si>
  <si>
    <t>Metro</t>
  </si>
  <si>
    <t>Doelstelling: zichtbaarheid creëren en sensibiliseren over Leertijd bij start van nieuw schooljaar.
Geen evaluatie.</t>
  </si>
  <si>
    <t>Agentschap Binnenlands Bestuur - Coördinatie Brussel</t>
  </si>
  <si>
    <t>Brussel Danst</t>
  </si>
  <si>
    <t>Promotie van het event</t>
  </si>
  <si>
    <t>Boekenverkoop</t>
  </si>
  <si>
    <t>Slam city</t>
  </si>
  <si>
    <t>Brussel Deze Week</t>
  </si>
  <si>
    <t>Zwijgstil</t>
  </si>
  <si>
    <t>Het Nieuwsblad</t>
  </si>
  <si>
    <t>Gazet van Antwerpen</t>
  </si>
  <si>
    <t>Agentschap Binnenlands Bestuur - Coördinatie Vlaamse Rand</t>
  </si>
  <si>
    <t>(a)</t>
  </si>
  <si>
    <t>(b)</t>
  </si>
  <si>
    <t>Brussel serveert!
(Week van de Smaak)</t>
  </si>
  <si>
    <t>(d)</t>
  </si>
  <si>
    <t>(c)</t>
  </si>
  <si>
    <t>(b) Opgenomen in een grotere ruildeal gesloten met de Vlaams-Brusselse media voor verschijning in meerdere merken en via meerdere kanalen (niet alleen kranten, ook website, radio, tv, …). Totale ruildeal ter waarde van € 18.234,40 ; (betaald) tarief Muntpunt: € 0 (volledige ruil).</t>
  </si>
  <si>
    <t>(c) Opgenomen in een grotere ruildeal gesloten met de Vlaams-Brusselse media voor verschijning in meerdere merken en via meerdere kanalen (niet alleen kranten, ook website en radio). Totale ruildeal ter waarde van € 7.500 ; (betaald) tarief Muntpunt: € 0 (volledige ruil).</t>
  </si>
  <si>
    <t>(d) Opgenomen in een grotere ruildeal gesloten met Mediahuis voor verschijning in meerdere merken. Totale ruildeal ter waarde van € 38.600 ; (betaald) tarief Muntpunt: € 3.860.</t>
  </si>
  <si>
    <t>(a) Opgenomen in een grotere ruildeal gesloten met De Persgroep voor verschijning in meerdere merken en via meerdere kanalen (niet alleen kranten, ook apps, website, magazines, …). Totale ruildeal ter waarde van € 156.662 ; (betaald) tarief Muntpunt: € 19.639.</t>
  </si>
  <si>
    <t>Beleidsdomein Cultuur, Jeugd, Sport en Media (CJSM)</t>
  </si>
  <si>
    <t>Landcommanderij Alden Biesen</t>
  </si>
  <si>
    <t>Promotie congrescentrum</t>
  </si>
  <si>
    <t>ledenboek VOKA</t>
  </si>
  <si>
    <t>Sterck Magazine</t>
  </si>
  <si>
    <t>Gidsenwerking</t>
  </si>
  <si>
    <t>Groepsuitstappen Pasar brochure</t>
  </si>
  <si>
    <t>Okra brochure</t>
  </si>
  <si>
    <t>Alden Biesen algemene promotie toerisme en evenementen</t>
  </si>
  <si>
    <t>Meet in Flanders</t>
  </si>
  <si>
    <t>City- en cultuurbijlage De Morgen</t>
  </si>
  <si>
    <t>Brochure toeristische attracties</t>
  </si>
  <si>
    <t>Internationaal Vertelfestival</t>
  </si>
  <si>
    <t>Jardins et Loisirs en Fence</t>
  </si>
  <si>
    <t>ARTFORUM International Magazine</t>
  </si>
  <si>
    <t>DWR/TWR vzw (De Witte Raaf)</t>
  </si>
  <si>
    <t>Erik van der Weijde</t>
  </si>
  <si>
    <t>Hart</t>
  </si>
  <si>
    <t>Departement CJSM</t>
  </si>
  <si>
    <t>Art &amp; education (eflux)</t>
  </si>
  <si>
    <t>Subway Magazine Issue</t>
  </si>
  <si>
    <t>H Art Manor Grunewald</t>
  </si>
  <si>
    <t>H Art K Mater</t>
  </si>
  <si>
    <t>Frans Masereel Centrum</t>
  </si>
  <si>
    <t>Subtotaal Alden Biesen</t>
  </si>
  <si>
    <t>Subtotaal Frans Masereel Centrum</t>
  </si>
  <si>
    <t>D&amp;P - Katia Mater - open call residenties</t>
  </si>
  <si>
    <t>Doelstelling: informatie over energiezuinig bouwen.</t>
  </si>
  <si>
    <t>Bis beurs</t>
  </si>
  <si>
    <t>Bis-catalogus</t>
  </si>
  <si>
    <t>Uitgaven in 2015 - Geert BOURGEOIS</t>
  </si>
  <si>
    <t>Uitgaven in 2015 - Hilde CREVITS</t>
  </si>
  <si>
    <t>Uitgaven in 2015 - Bart TOMMELEIN</t>
  </si>
  <si>
    <t>Uitgaven in 2015 - Liesbeth HOMANS</t>
  </si>
  <si>
    <t>Uitgaven in 2015 - Ben WEYTS</t>
  </si>
  <si>
    <t>Uitgaven in 2015 - Jo VANDEURZEN</t>
  </si>
  <si>
    <t>Uitgaven in 2015 - Philippe MUYTERS</t>
  </si>
  <si>
    <t>Uitgaven in 2015 - Joke SCHAUVLIEGE</t>
  </si>
  <si>
    <t>Uitgaven in 2015 - Sven GATZ</t>
  </si>
  <si>
    <t>Sport Vlaanderen</t>
  </si>
  <si>
    <t>Week van de Sportclub (september)</t>
  </si>
  <si>
    <t>De Zondag (Roularta)</t>
  </si>
  <si>
    <t>Doelstelling: zichtbaarheid creëren en sensibiliseren voor deelname aan de Week van de Sportclub.
Evaluatie: algemeen, via bevraging van deelnemende sportclubs en gemeenten/steden. Hierin werden ook vragen opgenomen i.v.m. communicatie.</t>
  </si>
  <si>
    <t>Organisatie provincial 'sportmarkten'</t>
  </si>
  <si>
    <t>Doelstelling: zichtbaarheid creëren en sensibiliseren voor deelname aan de provinciale'Sportmarkten' en meer specifiek sensibilisering van 'kansarmen'.
Evaluatie: algemeen, via bevraging van deelnemende sportclubs en gemeenten/steden. Hierin werden ook vragen opgenomen i.v.m. communicatie.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</si>
</sst>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2" x14ac:knownFonts="1">
    <font>
      <sz val="11"/>
      <color theme="1"/>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b/>
      <sz val="12"/>
      <color theme="3"/>
      <name val="Calibri"/>
      <family val="2"/>
      <scheme val="minor"/>
    </font>
    <font>
      <b/>
      <sz val="11"/>
      <color theme="3"/>
      <name val="Calibri"/>
      <family val="2"/>
      <scheme val="minor"/>
    </font>
    <font>
      <u/>
      <sz val="11"/>
      <color theme="1"/>
      <name val="Calibri"/>
      <family val="2"/>
      <scheme val="minor"/>
    </font>
    <font>
      <i/>
      <sz val="11"/>
      <color theme="1"/>
      <name val="Calibri"/>
      <family val="2"/>
      <scheme val="minor"/>
    </font>
    <font>
      <sz val="11"/>
      <name val="Calibri"/>
      <family val="2"/>
      <scheme val="minor"/>
    </font>
    <font>
      <b/>
      <i/>
      <sz val="11"/>
      <color theme="3"/>
      <name val="Calibri"/>
      <family val="2"/>
      <scheme val="minor"/>
    </font>
    <font>
      <b/>
      <sz val="14"/>
      <color theme="1"/>
      <name val="Calibri"/>
      <family val="2"/>
      <scheme val="minor"/>
    </font>
  </fonts>
  <fills count="2">
    <fill>
      <patternFill patternType="none"/>
    </fill>
    <fill>
      <patternFill patternType="gray125"/>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indexed="64"/>
      </left>
      <right style="thin">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diagonal/>
    </border>
  </borders>
  <cellStyleXfs count="1">
    <xf numFmtId="0" fontId="0" fillId="0" borderId="0"/>
  </cellStyleXfs>
  <cellXfs count="149">
    <xf numFmtId="0" fontId="0" fillId="0" borderId="0" xfId="0"/>
    <xf numFmtId="0" fontId="0" fillId="0" borderId="0" xfId="0" applyAlignment="1">
      <alignment vertical="top"/>
    </xf>
    <xf numFmtId="164" fontId="0" fillId="0" borderId="0" xfId="0" applyNumberFormat="1" applyFont="1" applyBorder="1" applyAlignment="1">
      <alignment vertical="top"/>
    </xf>
    <xf numFmtId="0" fontId="0" fillId="0" borderId="0" xfId="0" applyBorder="1" applyAlignment="1">
      <alignment vertical="top"/>
    </xf>
    <xf numFmtId="164" fontId="1" fillId="0" borderId="0" xfId="0" applyNumberFormat="1" applyFont="1" applyBorder="1" applyAlignment="1">
      <alignment vertical="top"/>
    </xf>
    <xf numFmtId="0" fontId="0" fillId="0" borderId="7" xfId="0" applyBorder="1" applyAlignment="1">
      <alignment vertical="top"/>
    </xf>
    <xf numFmtId="164" fontId="1" fillId="0" borderId="0" xfId="0" applyNumberFormat="1" applyFont="1" applyFill="1" applyBorder="1" applyAlignment="1">
      <alignment vertical="top"/>
    </xf>
    <xf numFmtId="0" fontId="0" fillId="0" borderId="0" xfId="0" applyFont="1" applyBorder="1" applyAlignment="1">
      <alignment horizontal="left" vertical="top"/>
    </xf>
    <xf numFmtId="0" fontId="0" fillId="0" borderId="9" xfId="0" applyFont="1" applyBorder="1" applyAlignment="1">
      <alignment horizontal="left" vertical="top"/>
    </xf>
    <xf numFmtId="0" fontId="1" fillId="0" borderId="0" xfId="0" applyFont="1" applyBorder="1" applyAlignment="1">
      <alignment vertical="top"/>
    </xf>
    <xf numFmtId="164" fontId="0" fillId="0" borderId="9" xfId="0" applyNumberFormat="1" applyFont="1" applyBorder="1" applyAlignment="1">
      <alignment vertical="top"/>
    </xf>
    <xf numFmtId="0" fontId="4" fillId="0" borderId="0" xfId="0" applyFont="1" applyAlignment="1">
      <alignment vertical="top"/>
    </xf>
    <xf numFmtId="164" fontId="3" fillId="0" borderId="0" xfId="0" applyNumberFormat="1" applyFont="1" applyBorder="1" applyAlignment="1">
      <alignment vertical="top"/>
    </xf>
    <xf numFmtId="0" fontId="0" fillId="0" borderId="0" xfId="0" applyAlignment="1">
      <alignment vertical="center"/>
    </xf>
    <xf numFmtId="0" fontId="3" fillId="0" borderId="0" xfId="0" applyFont="1" applyBorder="1" applyAlignment="1">
      <alignment vertical="top"/>
    </xf>
    <xf numFmtId="0" fontId="1" fillId="0" borderId="10" xfId="0" applyFont="1" applyBorder="1" applyAlignment="1">
      <alignment horizontal="center" vertical="center" wrapText="1"/>
    </xf>
    <xf numFmtId="0" fontId="0" fillId="0" borderId="12" xfId="0" applyFont="1" applyBorder="1" applyAlignment="1">
      <alignment horizontal="left" vertical="top"/>
    </xf>
    <xf numFmtId="0" fontId="0" fillId="0" borderId="5" xfId="0" applyBorder="1" applyAlignment="1">
      <alignment vertical="top"/>
    </xf>
    <xf numFmtId="0" fontId="0" fillId="0" borderId="12" xfId="0" applyBorder="1" applyAlignment="1">
      <alignment vertical="top"/>
    </xf>
    <xf numFmtId="0" fontId="1" fillId="0" borderId="15" xfId="0" applyFont="1" applyBorder="1" applyAlignment="1">
      <alignment horizontal="center" vertical="center" wrapText="1"/>
    </xf>
    <xf numFmtId="0" fontId="0" fillId="0" borderId="8" xfId="0" applyBorder="1" applyAlignment="1">
      <alignment vertical="top"/>
    </xf>
    <xf numFmtId="164" fontId="1" fillId="0" borderId="7" xfId="0" applyNumberFormat="1" applyFont="1" applyBorder="1" applyAlignment="1">
      <alignment vertical="top"/>
    </xf>
    <xf numFmtId="164" fontId="0" fillId="0" borderId="12" xfId="0" applyNumberFormat="1" applyFont="1" applyBorder="1" applyAlignment="1">
      <alignment vertical="top"/>
    </xf>
    <xf numFmtId="0" fontId="0" fillId="0" borderId="6" xfId="0" applyBorder="1" applyAlignment="1">
      <alignment vertical="top"/>
    </xf>
    <xf numFmtId="0" fontId="1" fillId="0" borderId="14" xfId="0" applyFont="1" applyBorder="1" applyAlignment="1">
      <alignment horizontal="center" vertical="center"/>
    </xf>
    <xf numFmtId="0" fontId="1" fillId="0" borderId="4" xfId="0" applyFont="1" applyBorder="1" applyAlignment="1">
      <alignment horizontal="left" vertical="top" indent="1"/>
    </xf>
    <xf numFmtId="0" fontId="0" fillId="0" borderId="4" xfId="0" applyBorder="1" applyAlignment="1">
      <alignment vertical="top"/>
    </xf>
    <xf numFmtId="0" fontId="0" fillId="0" borderId="4" xfId="0" applyBorder="1" applyAlignment="1">
      <alignment horizontal="left" vertical="top" indent="1"/>
    </xf>
    <xf numFmtId="0" fontId="1" fillId="0" borderId="11" xfId="0" applyFont="1" applyBorder="1" applyAlignment="1">
      <alignment horizontal="left" vertical="top" wrapText="1" indent="1"/>
    </xf>
    <xf numFmtId="164" fontId="0" fillId="0" borderId="0" xfId="0" applyNumberFormat="1" applyBorder="1" applyAlignment="1">
      <alignment vertical="top"/>
    </xf>
    <xf numFmtId="0" fontId="0" fillId="0" borderId="0" xfId="0" applyAlignment="1">
      <alignment vertical="top"/>
    </xf>
    <xf numFmtId="0" fontId="0" fillId="0" borderId="0" xfId="0" applyBorder="1" applyAlignment="1">
      <alignment vertical="top"/>
    </xf>
    <xf numFmtId="164" fontId="1" fillId="0" borderId="0" xfId="0" applyNumberFormat="1" applyFont="1" applyBorder="1" applyAlignment="1">
      <alignment vertical="top"/>
    </xf>
    <xf numFmtId="0" fontId="0" fillId="0" borderId="7" xfId="0" applyBorder="1" applyAlignment="1">
      <alignment vertical="top"/>
    </xf>
    <xf numFmtId="0" fontId="0" fillId="0" borderId="0" xfId="0" applyAlignment="1">
      <alignment vertical="center"/>
    </xf>
    <xf numFmtId="164" fontId="1" fillId="0" borderId="7" xfId="0" applyNumberFormat="1" applyFont="1" applyBorder="1" applyAlignment="1">
      <alignment vertical="top"/>
    </xf>
    <xf numFmtId="0" fontId="0" fillId="0" borderId="0" xfId="0" applyFill="1" applyAlignment="1">
      <alignment vertical="top"/>
    </xf>
    <xf numFmtId="0" fontId="0" fillId="0" borderId="0" xfId="0" applyAlignment="1">
      <alignment wrapText="1"/>
    </xf>
    <xf numFmtId="164" fontId="1" fillId="0" borderId="12" xfId="0" applyNumberFormat="1" applyFont="1" applyBorder="1" applyAlignment="1">
      <alignment vertical="top"/>
    </xf>
    <xf numFmtId="0" fontId="0" fillId="0" borderId="0" xfId="0" applyFill="1" applyBorder="1" applyAlignment="1">
      <alignment vertical="top"/>
    </xf>
    <xf numFmtId="0" fontId="0" fillId="0" borderId="0" xfId="0" applyFill="1" applyBorder="1" applyAlignment="1">
      <alignment horizontal="left" vertical="top" indent="1"/>
    </xf>
    <xf numFmtId="4" fontId="0" fillId="0" borderId="0" xfId="0" applyNumberFormat="1" applyBorder="1" applyAlignment="1">
      <alignment vertical="top"/>
    </xf>
    <xf numFmtId="4" fontId="1" fillId="0" borderId="0" xfId="0" applyNumberFormat="1" applyFont="1" applyBorder="1" applyAlignment="1">
      <alignment vertical="top"/>
    </xf>
    <xf numFmtId="0" fontId="0" fillId="0" borderId="0" xfId="0" applyBorder="1" applyAlignment="1">
      <alignment horizontal="left"/>
    </xf>
    <xf numFmtId="4" fontId="0" fillId="0" borderId="0" xfId="0" applyNumberFormat="1"/>
    <xf numFmtId="0" fontId="9" fillId="0" borderId="0" xfId="0" applyFont="1" applyBorder="1"/>
    <xf numFmtId="0" fontId="0" fillId="0" borderId="0" xfId="0" applyFont="1" applyFill="1" applyBorder="1" applyAlignment="1">
      <alignment horizontal="left" vertical="top" wrapText="1"/>
    </xf>
    <xf numFmtId="164" fontId="0" fillId="0" borderId="0" xfId="0" applyNumberFormat="1" applyFont="1" applyFill="1" applyBorder="1" applyAlignment="1">
      <alignment vertical="top"/>
    </xf>
    <xf numFmtId="0" fontId="0" fillId="0" borderId="9" xfId="0" applyFont="1" applyFill="1" applyBorder="1" applyAlignment="1">
      <alignment horizontal="left" vertical="top" wrapText="1"/>
    </xf>
    <xf numFmtId="164" fontId="0" fillId="0" borderId="9" xfId="0" applyNumberFormat="1" applyFont="1" applyFill="1" applyBorder="1" applyAlignment="1">
      <alignment vertical="top"/>
    </xf>
    <xf numFmtId="0" fontId="0" fillId="0" borderId="4" xfId="0" applyFill="1" applyBorder="1" applyAlignment="1">
      <alignment vertical="top"/>
    </xf>
    <xf numFmtId="0" fontId="0" fillId="0" borderId="16" xfId="0" applyFont="1" applyFill="1" applyBorder="1" applyAlignment="1">
      <alignment horizontal="left" vertical="top"/>
    </xf>
    <xf numFmtId="164" fontId="1" fillId="0" borderId="16" xfId="0" applyNumberFormat="1" applyFont="1" applyFill="1" applyBorder="1" applyAlignment="1">
      <alignment vertical="top"/>
    </xf>
    <xf numFmtId="0" fontId="1" fillId="0" borderId="4" xfId="0" applyFont="1" applyFill="1" applyBorder="1" applyAlignment="1">
      <alignment vertical="top"/>
    </xf>
    <xf numFmtId="0" fontId="0" fillId="0" borderId="5" xfId="0" applyFill="1" applyBorder="1" applyAlignment="1">
      <alignment vertical="top"/>
    </xf>
    <xf numFmtId="0" fontId="1" fillId="0" borderId="4" xfId="0" applyFont="1" applyFill="1" applyBorder="1" applyAlignment="1">
      <alignment horizontal="left" vertical="top" indent="1"/>
    </xf>
    <xf numFmtId="0" fontId="9" fillId="0" borderId="0" xfId="0" applyFont="1" applyFill="1" applyBorder="1" applyAlignment="1">
      <alignment vertical="top"/>
    </xf>
    <xf numFmtId="0" fontId="0" fillId="0" borderId="5" xfId="0" applyFill="1" applyBorder="1" applyAlignment="1">
      <alignment wrapText="1"/>
    </xf>
    <xf numFmtId="0" fontId="0" fillId="0" borderId="6" xfId="0" applyFill="1" applyBorder="1" applyAlignment="1">
      <alignment vertical="top"/>
    </xf>
    <xf numFmtId="164" fontId="1" fillId="0" borderId="7" xfId="0" applyNumberFormat="1" applyFont="1" applyFill="1" applyBorder="1" applyAlignment="1">
      <alignment vertical="top"/>
    </xf>
    <xf numFmtId="0" fontId="0" fillId="0" borderId="5" xfId="0" applyFill="1" applyBorder="1" applyAlignment="1">
      <alignment vertical="top" wrapText="1"/>
    </xf>
    <xf numFmtId="0" fontId="0" fillId="0" borderId="0" xfId="0" applyFont="1" applyFill="1" applyBorder="1" applyAlignment="1">
      <alignment horizontal="left" vertical="top"/>
    </xf>
    <xf numFmtId="0" fontId="1" fillId="0" borderId="4" xfId="0" applyFont="1" applyFill="1" applyBorder="1" applyAlignment="1">
      <alignment horizontal="left" vertical="top" wrapText="1" indent="1"/>
    </xf>
    <xf numFmtId="0" fontId="0" fillId="0" borderId="5" xfId="0" applyFill="1" applyBorder="1" applyAlignment="1">
      <alignment horizontal="left" vertical="top" indent="1"/>
    </xf>
    <xf numFmtId="0" fontId="0" fillId="0" borderId="7" xfId="0" applyFill="1" applyBorder="1" applyAlignment="1">
      <alignment vertical="top"/>
    </xf>
    <xf numFmtId="0" fontId="0" fillId="0" borderId="8" xfId="0" applyFill="1" applyBorder="1" applyAlignment="1">
      <alignment vertical="top"/>
    </xf>
    <xf numFmtId="0" fontId="0" fillId="0" borderId="0" xfId="0" applyBorder="1" applyAlignment="1">
      <alignment vertical="center"/>
    </xf>
    <xf numFmtId="0" fontId="0" fillId="0" borderId="13" xfId="0" applyFont="1" applyFill="1" applyBorder="1" applyAlignment="1">
      <alignment horizontal="left" vertical="top" wrapText="1" indent="1"/>
    </xf>
    <xf numFmtId="0" fontId="0" fillId="0" borderId="4" xfId="0" applyFill="1" applyBorder="1" applyAlignment="1">
      <alignment horizontal="left" vertical="top" indent="1"/>
    </xf>
    <xf numFmtId="0" fontId="9" fillId="0" borderId="0" xfId="0" applyFont="1" applyFill="1" applyBorder="1" applyAlignment="1">
      <alignment horizontal="left" vertical="top"/>
    </xf>
    <xf numFmtId="0" fontId="9" fillId="0" borderId="7" xfId="0" applyFont="1" applyFill="1" applyBorder="1" applyAlignment="1">
      <alignment vertical="top"/>
    </xf>
    <xf numFmtId="0" fontId="0" fillId="0" borderId="9" xfId="0" applyFont="1" applyFill="1" applyBorder="1" applyAlignment="1">
      <alignment horizontal="left" vertical="top"/>
    </xf>
    <xf numFmtId="0" fontId="1" fillId="0" borderId="11" xfId="0" applyFont="1" applyFill="1" applyBorder="1" applyAlignment="1">
      <alignment horizontal="left" vertical="top" wrapText="1" indent="1"/>
    </xf>
    <xf numFmtId="0" fontId="0" fillId="0" borderId="12" xfId="0" applyFill="1" applyBorder="1" applyAlignment="1">
      <alignment vertical="top"/>
    </xf>
    <xf numFmtId="0" fontId="0" fillId="0" borderId="9" xfId="0" applyFill="1" applyBorder="1" applyAlignment="1">
      <alignment vertical="top" wrapText="1"/>
    </xf>
    <xf numFmtId="0" fontId="0" fillId="0" borderId="8" xfId="0" applyFill="1" applyBorder="1" applyAlignment="1">
      <alignment wrapText="1"/>
    </xf>
    <xf numFmtId="1" fontId="0" fillId="0" borderId="5" xfId="0" applyNumberFormat="1" applyFill="1" applyBorder="1"/>
    <xf numFmtId="0" fontId="0" fillId="0" borderId="4" xfId="0" applyFill="1" applyBorder="1"/>
    <xf numFmtId="0" fontId="0" fillId="0" borderId="0" xfId="0" applyFont="1" applyFill="1" applyBorder="1"/>
    <xf numFmtId="3" fontId="1" fillId="0" borderId="0" xfId="0" applyNumberFormat="1" applyFont="1" applyFill="1" applyBorder="1"/>
    <xf numFmtId="0" fontId="0" fillId="0" borderId="5" xfId="0" applyFill="1" applyBorder="1"/>
    <xf numFmtId="0" fontId="0" fillId="0" borderId="0" xfId="0" applyFill="1" applyBorder="1"/>
    <xf numFmtId="0" fontId="1" fillId="0" borderId="0" xfId="0" applyFont="1" applyFill="1" applyBorder="1"/>
    <xf numFmtId="0" fontId="0" fillId="0" borderId="0" xfId="0" applyFont="1" applyFill="1" applyBorder="1" applyAlignment="1">
      <alignment horizontal="left" vertical="top" indent="2"/>
    </xf>
    <xf numFmtId="0" fontId="0" fillId="0" borderId="9" xfId="0" applyFont="1" applyFill="1" applyBorder="1" applyAlignment="1">
      <alignment horizontal="left" vertical="top" indent="2"/>
    </xf>
    <xf numFmtId="0" fontId="1" fillId="0" borderId="0" xfId="0" applyFont="1" applyFill="1" applyBorder="1" applyAlignment="1">
      <alignment vertical="top"/>
    </xf>
    <xf numFmtId="164" fontId="0" fillId="0" borderId="0" xfId="0" applyNumberFormat="1" applyFont="1" applyFill="1" applyBorder="1" applyAlignment="1">
      <alignment horizontal="left" vertical="top"/>
    </xf>
    <xf numFmtId="0" fontId="1" fillId="0" borderId="12" xfId="0" applyFont="1" applyFill="1" applyBorder="1" applyAlignment="1">
      <alignment vertical="top"/>
    </xf>
    <xf numFmtId="0" fontId="9" fillId="0" borderId="13" xfId="0" applyFont="1" applyFill="1" applyBorder="1" applyAlignment="1">
      <alignment horizontal="left" vertical="top" wrapText="1" indent="1"/>
    </xf>
    <xf numFmtId="0" fontId="0" fillId="0" borderId="4" xfId="0" applyFill="1" applyBorder="1" applyAlignment="1">
      <alignment horizontal="left" vertical="top" wrapText="1" indent="1"/>
    </xf>
    <xf numFmtId="0" fontId="0" fillId="0" borderId="4" xfId="0" applyFont="1" applyFill="1" applyBorder="1" applyAlignment="1">
      <alignment horizontal="left" vertical="top" indent="1"/>
    </xf>
    <xf numFmtId="164" fontId="1" fillId="0" borderId="12" xfId="0" applyNumberFormat="1" applyFont="1" applyFill="1" applyBorder="1" applyAlignment="1">
      <alignment vertical="top"/>
    </xf>
    <xf numFmtId="0" fontId="0" fillId="0" borderId="13" xfId="0" applyFill="1" applyBorder="1" applyAlignment="1">
      <alignment horizontal="left" vertical="top" wrapText="1" indent="1"/>
    </xf>
    <xf numFmtId="0" fontId="0" fillId="0" borderId="5" xfId="0" applyFill="1" applyBorder="1" applyAlignment="1">
      <alignment horizontal="left" vertical="top" wrapText="1" indent="1"/>
    </xf>
    <xf numFmtId="0" fontId="1" fillId="0" borderId="6" xfId="0" applyFont="1" applyFill="1" applyBorder="1" applyAlignment="1">
      <alignment horizontal="left" vertical="top" indent="1"/>
    </xf>
    <xf numFmtId="0" fontId="0" fillId="0" borderId="13" xfId="0" applyFill="1" applyBorder="1" applyAlignment="1">
      <alignment vertical="top" wrapText="1"/>
    </xf>
    <xf numFmtId="0" fontId="0" fillId="0" borderId="12" xfId="0" applyFont="1" applyFill="1" applyBorder="1" applyAlignment="1">
      <alignment vertical="top"/>
    </xf>
    <xf numFmtId="0" fontId="0" fillId="0" borderId="4" xfId="0" quotePrefix="1" applyFill="1" applyBorder="1" applyAlignment="1">
      <alignment horizontal="left" vertical="top" wrapText="1" indent="1"/>
    </xf>
    <xf numFmtId="0" fontId="2" fillId="0" borderId="6" xfId="0" applyFont="1" applyFill="1" applyBorder="1" applyAlignment="1">
      <alignment horizontal="left" vertical="top" indent="1"/>
    </xf>
    <xf numFmtId="0" fontId="2" fillId="0" borderId="0" xfId="0" applyFont="1" applyFill="1" applyBorder="1" applyAlignment="1">
      <alignment horizontal="left" vertical="top" indent="1"/>
    </xf>
    <xf numFmtId="0" fontId="1" fillId="0" borderId="11" xfId="0" applyFont="1" applyFill="1" applyBorder="1" applyAlignment="1">
      <alignment horizontal="left" vertical="top" indent="1"/>
    </xf>
    <xf numFmtId="164" fontId="0" fillId="0" borderId="12" xfId="0" applyNumberFormat="1" applyFont="1" applyFill="1" applyBorder="1" applyAlignment="1">
      <alignment vertical="top"/>
    </xf>
    <xf numFmtId="0" fontId="0" fillId="0" borderId="0" xfId="0" applyFill="1" applyBorder="1" applyAlignment="1">
      <alignment vertical="top" wrapText="1"/>
    </xf>
    <xf numFmtId="0" fontId="1" fillId="0" borderId="0" xfId="0" applyFont="1" applyFill="1" applyBorder="1" applyAlignment="1">
      <alignment horizontal="left" vertical="top" indent="1"/>
    </xf>
    <xf numFmtId="0" fontId="0" fillId="0" borderId="12" xfId="0" applyFont="1" applyFill="1" applyBorder="1" applyAlignment="1">
      <alignment horizontal="left" vertical="top"/>
    </xf>
    <xf numFmtId="164" fontId="0" fillId="0" borderId="0" xfId="0" applyNumberFormat="1" applyFont="1" applyFill="1" applyBorder="1" applyAlignment="1">
      <alignment horizontal="right" vertical="top" indent="1"/>
    </xf>
    <xf numFmtId="1" fontId="0" fillId="0" borderId="5" xfId="0" applyNumberFormat="1" applyFill="1" applyBorder="1" applyAlignment="1">
      <alignment horizontal="left" indent="1"/>
    </xf>
    <xf numFmtId="0" fontId="0" fillId="0" borderId="0" xfId="0" quotePrefix="1" applyNumberFormat="1" applyFont="1" applyFill="1" applyBorder="1" applyAlignment="1">
      <alignment horizontal="right" vertical="top" indent="1"/>
    </xf>
    <xf numFmtId="1" fontId="0" fillId="0" borderId="5" xfId="0" applyNumberFormat="1" applyFill="1" applyBorder="1" applyAlignment="1">
      <alignment horizontal="left" vertical="top" indent="1"/>
    </xf>
    <xf numFmtId="0" fontId="0" fillId="0" borderId="5" xfId="0" applyFill="1" applyBorder="1" applyAlignment="1">
      <alignment horizontal="left" indent="1"/>
    </xf>
    <xf numFmtId="0" fontId="1" fillId="0" borderId="4" xfId="0" applyFont="1" applyFill="1" applyBorder="1" applyAlignment="1">
      <alignment horizontal="left" vertical="top" wrapText="1"/>
    </xf>
    <xf numFmtId="0" fontId="0" fillId="0" borderId="0" xfId="0" applyFont="1" applyFill="1" applyBorder="1" applyAlignment="1">
      <alignment vertical="top"/>
    </xf>
    <xf numFmtId="0" fontId="0" fillId="0" borderId="5" xfId="0" applyFill="1" applyBorder="1" applyAlignment="1">
      <alignment horizontal="left" vertical="top" indent="2"/>
    </xf>
    <xf numFmtId="0" fontId="0" fillId="0" borderId="8" xfId="0" applyFill="1" applyBorder="1" applyAlignment="1">
      <alignment horizontal="left" vertical="top" indent="1"/>
    </xf>
    <xf numFmtId="0" fontId="1" fillId="0" borderId="4" xfId="0" applyFont="1" applyFill="1" applyBorder="1" applyAlignment="1">
      <alignment horizontal="left" vertical="top" wrapText="1" indent="1"/>
    </xf>
    <xf numFmtId="0" fontId="7" fillId="0" borderId="7" xfId="0" applyFont="1" applyBorder="1" applyAlignment="1">
      <alignment horizontal="right" vertical="center"/>
    </xf>
    <xf numFmtId="0" fontId="0" fillId="0" borderId="13" xfId="0" applyFill="1" applyBorder="1" applyAlignment="1">
      <alignment horizontal="left" vertical="top" wrapText="1" indent="1"/>
    </xf>
    <xf numFmtId="0" fontId="0" fillId="0" borderId="5" xfId="0" applyFill="1" applyBorder="1" applyAlignment="1">
      <alignment horizontal="left" vertical="top" wrapText="1" indent="1"/>
    </xf>
    <xf numFmtId="0" fontId="0" fillId="0" borderId="5" xfId="0" applyFont="1" applyFill="1" applyBorder="1" applyAlignment="1">
      <alignment horizontal="left" vertical="top" wrapText="1" inden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 xfId="0" applyFont="1" applyFill="1" applyBorder="1" applyAlignment="1">
      <alignment horizontal="left" vertical="center" indent="1"/>
    </xf>
    <xf numFmtId="0" fontId="6" fillId="0" borderId="3" xfId="0" applyFont="1" applyFill="1" applyBorder="1" applyAlignment="1">
      <alignment horizontal="left" vertical="center" indent="1"/>
    </xf>
    <xf numFmtId="0" fontId="0" fillId="0" borderId="7" xfId="0" applyBorder="1" applyAlignment="1">
      <alignment horizontal="center" vertical="top"/>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6" fillId="0" borderId="1" xfId="0" applyFont="1" applyBorder="1" applyAlignment="1">
      <alignment horizontal="left" vertical="center" indent="1"/>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0" fillId="0" borderId="13" xfId="0" applyBorder="1" applyAlignment="1">
      <alignment horizontal="left" vertical="top" wrapText="1" indent="1"/>
    </xf>
    <xf numFmtId="0" fontId="0" fillId="0" borderId="5" xfId="0" applyBorder="1" applyAlignment="1">
      <alignment horizontal="left" vertical="top" wrapText="1" indent="1"/>
    </xf>
    <xf numFmtId="0" fontId="0" fillId="0" borderId="13" xfId="0" applyFont="1" applyFill="1" applyBorder="1" applyAlignment="1">
      <alignment horizontal="left" vertical="top" wrapText="1" indent="1"/>
    </xf>
    <xf numFmtId="0" fontId="0" fillId="0" borderId="5" xfId="0" quotePrefix="1" applyFill="1" applyBorder="1" applyAlignment="1">
      <alignment horizontal="left" vertical="top" wrapText="1" indent="1"/>
    </xf>
    <xf numFmtId="0" fontId="9" fillId="0" borderId="13" xfId="0" applyFont="1" applyFill="1" applyBorder="1" applyAlignment="1">
      <alignment horizontal="left" vertical="top" wrapText="1" indent="1"/>
    </xf>
    <xf numFmtId="0" fontId="9" fillId="0" borderId="5" xfId="0" applyFont="1" applyFill="1" applyBorder="1" applyAlignment="1">
      <alignment horizontal="left" vertical="top" wrapText="1" indent="1"/>
    </xf>
    <xf numFmtId="0" fontId="0" fillId="0" borderId="0" xfId="0" applyFill="1" applyBorder="1" applyAlignment="1">
      <alignment horizontal="left" vertical="top" wrapText="1" indent="1"/>
    </xf>
    <xf numFmtId="0" fontId="1" fillId="0" borderId="4" xfId="0" applyFont="1" applyFill="1" applyBorder="1" applyAlignment="1">
      <alignment horizontal="left" vertical="top" wrapText="1" indent="1"/>
    </xf>
    <xf numFmtId="0" fontId="10" fillId="0" borderId="11" xfId="0" applyFont="1" applyFill="1" applyBorder="1" applyAlignment="1">
      <alignment horizontal="left" vertical="center" indent="1"/>
    </xf>
    <xf numFmtId="0" fontId="10" fillId="0" borderId="12" xfId="0" applyFont="1" applyFill="1" applyBorder="1" applyAlignment="1">
      <alignment horizontal="left" vertical="center" indent="1"/>
    </xf>
    <xf numFmtId="0" fontId="10" fillId="0" borderId="13" xfId="0" applyFont="1" applyFill="1" applyBorder="1" applyAlignment="1">
      <alignment horizontal="left" vertical="center" indent="1"/>
    </xf>
    <xf numFmtId="0" fontId="10" fillId="0" borderId="4" xfId="0" applyFont="1" applyFill="1" applyBorder="1" applyAlignment="1">
      <alignment horizontal="left" vertical="center" indent="1"/>
    </xf>
    <xf numFmtId="0" fontId="10" fillId="0" borderId="0" xfId="0" applyFont="1" applyFill="1" applyBorder="1" applyAlignment="1">
      <alignment horizontal="left" vertical="center" indent="1"/>
    </xf>
    <xf numFmtId="0" fontId="10" fillId="0" borderId="5" xfId="0" applyFont="1" applyFill="1" applyBorder="1" applyAlignment="1">
      <alignment horizontal="left" vertical="center" inden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zoomScaleSheetLayoutView="100" workbookViewId="0">
      <selection activeCell="A7" sqref="A7"/>
    </sheetView>
  </sheetViews>
  <sheetFormatPr defaultColWidth="34.5546875" defaultRowHeight="14.4" x14ac:dyDescent="0.3"/>
  <cols>
    <col min="1" max="1" width="30.6640625" style="3" customWidth="1"/>
    <col min="2" max="2" width="35.6640625" style="1" customWidth="1"/>
    <col min="3" max="3" width="15.6640625" style="3" customWidth="1"/>
    <col min="4" max="4" width="48.6640625" style="1" customWidth="1"/>
    <col min="5" max="16384" width="34.5546875" style="1"/>
  </cols>
  <sheetData>
    <row r="1" spans="1:4" s="30" customFormat="1" ht="20.100000000000001" customHeight="1" thickBot="1" x14ac:dyDescent="0.35">
      <c r="A1" s="115" t="s">
        <v>116</v>
      </c>
      <c r="B1" s="115"/>
      <c r="C1" s="115"/>
      <c r="D1" s="115"/>
    </row>
    <row r="2" spans="1:4" s="13" customFormat="1" ht="30" customHeight="1" thickBot="1" x14ac:dyDescent="0.35">
      <c r="A2" s="119" t="s">
        <v>228</v>
      </c>
      <c r="B2" s="120"/>
      <c r="C2" s="120"/>
      <c r="D2" s="121"/>
    </row>
    <row r="3" spans="1:4" s="13" customFormat="1" ht="30" customHeight="1" thickBot="1" x14ac:dyDescent="0.35">
      <c r="A3" s="24" t="s">
        <v>56</v>
      </c>
      <c r="B3" s="15" t="s">
        <v>58</v>
      </c>
      <c r="C3" s="15" t="s">
        <v>59</v>
      </c>
      <c r="D3" s="19" t="s">
        <v>61</v>
      </c>
    </row>
    <row r="4" spans="1:4" s="30" customFormat="1" ht="15" customHeight="1" thickBot="1" x14ac:dyDescent="0.35">
      <c r="A4" s="33"/>
      <c r="B4" s="33"/>
      <c r="C4" s="35"/>
      <c r="D4" s="33"/>
    </row>
    <row r="5" spans="1:4" s="34" customFormat="1" ht="20.100000000000001" customHeight="1" thickBot="1" x14ac:dyDescent="0.35">
      <c r="A5" s="122" t="s">
        <v>117</v>
      </c>
      <c r="B5" s="123"/>
      <c r="C5" s="123"/>
      <c r="D5" s="124"/>
    </row>
    <row r="6" spans="1:4" s="34" customFormat="1" ht="20.100000000000001" customHeight="1" thickBot="1" x14ac:dyDescent="0.35">
      <c r="A6" s="125" t="s">
        <v>118</v>
      </c>
      <c r="B6" s="126"/>
      <c r="C6" s="126"/>
      <c r="D6" s="127"/>
    </row>
    <row r="7" spans="1:4" s="30" customFormat="1" ht="240" customHeight="1" x14ac:dyDescent="0.3">
      <c r="A7" s="62" t="s">
        <v>125</v>
      </c>
      <c r="B7" s="46" t="s">
        <v>124</v>
      </c>
      <c r="C7" s="6">
        <v>926913.5</v>
      </c>
      <c r="D7" s="67" t="s">
        <v>119</v>
      </c>
    </row>
    <row r="8" spans="1:4" s="30" customFormat="1" ht="15" customHeight="1" x14ac:dyDescent="0.3">
      <c r="A8" s="68"/>
      <c r="B8" s="69"/>
      <c r="C8" s="6"/>
      <c r="D8" s="54"/>
    </row>
    <row r="9" spans="1:4" s="30" customFormat="1" ht="15" customHeight="1" x14ac:dyDescent="0.3">
      <c r="A9" s="55" t="s">
        <v>32</v>
      </c>
      <c r="B9" s="56"/>
      <c r="C9" s="6">
        <f>C7</f>
        <v>926913.5</v>
      </c>
      <c r="D9" s="54"/>
    </row>
    <row r="10" spans="1:4" s="30" customFormat="1" ht="15" customHeight="1" thickBot="1" x14ac:dyDescent="0.35">
      <c r="A10" s="58"/>
      <c r="B10" s="70"/>
      <c r="C10" s="59"/>
      <c r="D10" s="65"/>
    </row>
    <row r="11" spans="1:4" ht="15" customHeight="1" thickBot="1" x14ac:dyDescent="0.35">
      <c r="A11" s="18"/>
      <c r="B11" s="18"/>
      <c r="C11" s="38"/>
      <c r="D11" s="18"/>
    </row>
    <row r="12" spans="1:4" s="13" customFormat="1" ht="20.100000000000001" customHeight="1" thickBot="1" x14ac:dyDescent="0.35">
      <c r="A12" s="122" t="s">
        <v>92</v>
      </c>
      <c r="B12" s="123"/>
      <c r="C12" s="123"/>
      <c r="D12" s="124"/>
    </row>
    <row r="13" spans="1:4" s="13" customFormat="1" ht="20.100000000000001" customHeight="1" thickBot="1" x14ac:dyDescent="0.35">
      <c r="A13" s="125" t="s">
        <v>101</v>
      </c>
      <c r="B13" s="126"/>
      <c r="C13" s="126"/>
      <c r="D13" s="127"/>
    </row>
    <row r="14" spans="1:4" x14ac:dyDescent="0.3">
      <c r="A14" s="55" t="s">
        <v>25</v>
      </c>
      <c r="B14" s="61" t="s">
        <v>1</v>
      </c>
      <c r="C14" s="47">
        <v>4788</v>
      </c>
      <c r="D14" s="116" t="s">
        <v>127</v>
      </c>
    </row>
    <row r="15" spans="1:4" x14ac:dyDescent="0.3">
      <c r="A15" s="55"/>
      <c r="B15" s="61" t="s">
        <v>8</v>
      </c>
      <c r="C15" s="47">
        <v>5531.4000000000005</v>
      </c>
      <c r="D15" s="117"/>
    </row>
    <row r="16" spans="1:4" x14ac:dyDescent="0.3">
      <c r="A16" s="50"/>
      <c r="B16" s="71" t="s">
        <v>13</v>
      </c>
      <c r="C16" s="49">
        <v>2072.7000000000003</v>
      </c>
      <c r="D16" s="117"/>
    </row>
    <row r="17" spans="1:4" x14ac:dyDescent="0.3">
      <c r="A17" s="50"/>
      <c r="B17" s="61" t="s">
        <v>31</v>
      </c>
      <c r="C17" s="6">
        <f>SUM(C14:C16)</f>
        <v>12392.100000000002</v>
      </c>
      <c r="D17" s="117"/>
    </row>
    <row r="18" spans="1:4" x14ac:dyDescent="0.3">
      <c r="A18" s="53"/>
      <c r="B18" s="39"/>
      <c r="C18" s="6"/>
      <c r="D18" s="54"/>
    </row>
    <row r="19" spans="1:4" x14ac:dyDescent="0.3">
      <c r="A19" s="55" t="s">
        <v>26</v>
      </c>
      <c r="B19" s="61" t="s">
        <v>1</v>
      </c>
      <c r="C19" s="47">
        <v>5386.5</v>
      </c>
      <c r="D19" s="118" t="s">
        <v>126</v>
      </c>
    </row>
    <row r="20" spans="1:4" x14ac:dyDescent="0.3">
      <c r="A20" s="50"/>
      <c r="B20" s="71" t="s">
        <v>8</v>
      </c>
      <c r="C20" s="49">
        <v>5922</v>
      </c>
      <c r="D20" s="118"/>
    </row>
    <row r="21" spans="1:4" ht="35.1" customHeight="1" x14ac:dyDescent="0.3">
      <c r="A21" s="50"/>
      <c r="B21" s="61" t="s">
        <v>31</v>
      </c>
      <c r="C21" s="6">
        <f>SUM(C19:C20)</f>
        <v>11308.5</v>
      </c>
      <c r="D21" s="118"/>
    </row>
    <row r="22" spans="1:4" x14ac:dyDescent="0.3">
      <c r="A22" s="53"/>
      <c r="B22" s="39"/>
      <c r="C22" s="6"/>
      <c r="D22" s="54"/>
    </row>
    <row r="23" spans="1:4" x14ac:dyDescent="0.3">
      <c r="A23" s="55" t="s">
        <v>52</v>
      </c>
      <c r="B23" s="61" t="s">
        <v>1</v>
      </c>
      <c r="C23" s="47">
        <v>4788</v>
      </c>
      <c r="D23" s="118" t="s">
        <v>127</v>
      </c>
    </row>
    <row r="24" spans="1:4" x14ac:dyDescent="0.3">
      <c r="A24" s="55"/>
      <c r="B24" s="61" t="s">
        <v>8</v>
      </c>
      <c r="C24" s="47">
        <v>5531.4000000000005</v>
      </c>
      <c r="D24" s="118"/>
    </row>
    <row r="25" spans="1:4" x14ac:dyDescent="0.3">
      <c r="A25" s="50"/>
      <c r="B25" s="71" t="s">
        <v>13</v>
      </c>
      <c r="C25" s="49">
        <v>2072.7000000000003</v>
      </c>
      <c r="D25" s="118"/>
    </row>
    <row r="26" spans="1:4" x14ac:dyDescent="0.3">
      <c r="A26" s="50"/>
      <c r="B26" s="61" t="s">
        <v>31</v>
      </c>
      <c r="C26" s="6">
        <f>SUM(C23:C25)</f>
        <v>12392.100000000002</v>
      </c>
      <c r="D26" s="118"/>
    </row>
    <row r="27" spans="1:4" x14ac:dyDescent="0.3">
      <c r="A27" s="53"/>
      <c r="B27" s="39"/>
      <c r="C27" s="6"/>
      <c r="D27" s="54"/>
    </row>
    <row r="28" spans="1:4" x14ac:dyDescent="0.3">
      <c r="A28" s="55" t="s">
        <v>32</v>
      </c>
      <c r="B28" s="39"/>
      <c r="C28" s="6">
        <f>C17+C21+C26</f>
        <v>36092.700000000004</v>
      </c>
      <c r="D28" s="54"/>
    </row>
    <row r="29" spans="1:4" ht="15" thickBot="1" x14ac:dyDescent="0.35">
      <c r="A29" s="58"/>
      <c r="B29" s="64"/>
      <c r="C29" s="59"/>
      <c r="D29" s="65"/>
    </row>
    <row r="30" spans="1:4" ht="15" customHeight="1" x14ac:dyDescent="0.3"/>
  </sheetData>
  <mergeCells count="9">
    <mergeCell ref="A1:D1"/>
    <mergeCell ref="D14:D17"/>
    <mergeCell ref="D19:D21"/>
    <mergeCell ref="D23:D26"/>
    <mergeCell ref="A2:D2"/>
    <mergeCell ref="A12:D12"/>
    <mergeCell ref="A13:D13"/>
    <mergeCell ref="A5:D5"/>
    <mergeCell ref="A6:D6"/>
  </mergeCells>
  <printOptions horizontalCentered="1"/>
  <pageMargins left="0.31496062992125984" right="0.31496062992125984" top="0.55118110236220474" bottom="0.35433070866141736" header="0.31496062992125984" footer="0.19685039370078741"/>
  <pageSetup paperSize="9" orientation="landscape" r:id="rId1"/>
  <headerFooter>
    <oddFooter>&amp;C&amp;9&amp;P</oddFooter>
  </headerFooter>
  <rowBreaks count="1" manualBreakCount="1">
    <brk id="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zoomScaleSheetLayoutView="100" workbookViewId="0">
      <selection activeCell="A7" sqref="A7"/>
    </sheetView>
  </sheetViews>
  <sheetFormatPr defaultColWidth="34.5546875" defaultRowHeight="14.4" x14ac:dyDescent="0.3"/>
  <cols>
    <col min="1" max="1" width="30.6640625" style="3" customWidth="1"/>
    <col min="2" max="2" width="35.6640625" style="1" customWidth="1"/>
    <col min="3" max="3" width="15.6640625" style="3" customWidth="1"/>
    <col min="4" max="4" width="48.6640625" style="1" customWidth="1"/>
    <col min="5" max="16384" width="34.5546875" style="1"/>
  </cols>
  <sheetData>
    <row r="1" spans="1:4" s="30" customFormat="1" ht="20.100000000000001" customHeight="1" thickBot="1" x14ac:dyDescent="0.35">
      <c r="A1" s="128"/>
      <c r="B1" s="128"/>
      <c r="C1" s="128"/>
      <c r="D1" s="128"/>
    </row>
    <row r="2" spans="1:4" s="13" customFormat="1" ht="30" customHeight="1" thickBot="1" x14ac:dyDescent="0.35">
      <c r="A2" s="119" t="s">
        <v>229</v>
      </c>
      <c r="B2" s="120"/>
      <c r="C2" s="120"/>
      <c r="D2" s="121"/>
    </row>
    <row r="3" spans="1:4" s="13" customFormat="1" ht="30" customHeight="1" thickBot="1" x14ac:dyDescent="0.35">
      <c r="A3" s="24" t="s">
        <v>56</v>
      </c>
      <c r="B3" s="15" t="s">
        <v>58</v>
      </c>
      <c r="C3" s="15" t="s">
        <v>59</v>
      </c>
      <c r="D3" s="19" t="s">
        <v>61</v>
      </c>
    </row>
    <row r="4" spans="1:4" ht="15" customHeight="1" thickBot="1" x14ac:dyDescent="0.35">
      <c r="A4" s="5"/>
      <c r="B4" s="5"/>
      <c r="C4" s="21"/>
      <c r="D4" s="5"/>
    </row>
    <row r="5" spans="1:4" s="13" customFormat="1" ht="20.100000000000001" customHeight="1" thickBot="1" x14ac:dyDescent="0.35">
      <c r="A5" s="129" t="s">
        <v>98</v>
      </c>
      <c r="B5" s="130"/>
      <c r="C5" s="130"/>
      <c r="D5" s="131"/>
    </row>
    <row r="6" spans="1:4" s="13" customFormat="1" ht="20.100000000000001" customHeight="1" thickBot="1" x14ac:dyDescent="0.35">
      <c r="A6" s="125" t="s">
        <v>100</v>
      </c>
      <c r="B6" s="126"/>
      <c r="C6" s="126"/>
      <c r="D6" s="127"/>
    </row>
    <row r="7" spans="1:4" x14ac:dyDescent="0.3">
      <c r="A7" s="62" t="s">
        <v>23</v>
      </c>
      <c r="B7" s="61" t="s">
        <v>8</v>
      </c>
      <c r="C7" s="47">
        <v>6874.43</v>
      </c>
      <c r="D7" s="116" t="s">
        <v>128</v>
      </c>
    </row>
    <row r="8" spans="1:4" x14ac:dyDescent="0.3">
      <c r="A8" s="55"/>
      <c r="B8" s="61" t="s">
        <v>3</v>
      </c>
      <c r="C8" s="47">
        <v>4977</v>
      </c>
      <c r="D8" s="117"/>
    </row>
    <row r="9" spans="1:4" x14ac:dyDescent="0.3">
      <c r="A9" s="55"/>
      <c r="B9" s="71" t="s">
        <v>13</v>
      </c>
      <c r="C9" s="49">
        <v>1602.3</v>
      </c>
      <c r="D9" s="117"/>
    </row>
    <row r="10" spans="1:4" ht="50.1" customHeight="1" x14ac:dyDescent="0.3">
      <c r="A10" s="55"/>
      <c r="B10" s="61" t="s">
        <v>31</v>
      </c>
      <c r="C10" s="6">
        <f>SUM(C7:C9)</f>
        <v>13453.73</v>
      </c>
      <c r="D10" s="117"/>
    </row>
    <row r="11" spans="1:4" ht="15" customHeight="1" x14ac:dyDescent="0.3">
      <c r="A11" s="55"/>
      <c r="B11" s="61"/>
      <c r="C11" s="47"/>
      <c r="D11" s="54"/>
    </row>
    <row r="12" spans="1:4" x14ac:dyDescent="0.3">
      <c r="A12" s="55" t="s">
        <v>40</v>
      </c>
      <c r="B12" s="61" t="s">
        <v>6</v>
      </c>
      <c r="C12" s="47">
        <v>4914.84</v>
      </c>
      <c r="D12" s="117" t="s">
        <v>129</v>
      </c>
    </row>
    <row r="13" spans="1:4" x14ac:dyDescent="0.3">
      <c r="A13" s="55"/>
      <c r="B13" s="61" t="s">
        <v>7</v>
      </c>
      <c r="C13" s="47">
        <v>4391.9400000000005</v>
      </c>
      <c r="D13" s="117"/>
    </row>
    <row r="14" spans="1:4" x14ac:dyDescent="0.3">
      <c r="A14" s="55"/>
      <c r="B14" s="61" t="s">
        <v>8</v>
      </c>
      <c r="C14" s="47">
        <v>9830.0400000000009</v>
      </c>
      <c r="D14" s="117"/>
    </row>
    <row r="15" spans="1:4" x14ac:dyDescent="0.3">
      <c r="A15" s="55"/>
      <c r="B15" s="61" t="s">
        <v>3</v>
      </c>
      <c r="C15" s="47">
        <v>5344.5</v>
      </c>
      <c r="D15" s="117"/>
    </row>
    <row r="16" spans="1:4" x14ac:dyDescent="0.3">
      <c r="A16" s="55"/>
      <c r="B16" s="71" t="s">
        <v>24</v>
      </c>
      <c r="C16" s="49">
        <v>16300</v>
      </c>
      <c r="D16" s="117"/>
    </row>
    <row r="17" spans="1:4" ht="20.100000000000001" customHeight="1" x14ac:dyDescent="0.3">
      <c r="A17" s="55"/>
      <c r="B17" s="61" t="s">
        <v>31</v>
      </c>
      <c r="C17" s="6">
        <f>SUM(C12:C16)</f>
        <v>40781.32</v>
      </c>
      <c r="D17" s="117"/>
    </row>
    <row r="18" spans="1:4" ht="15" customHeight="1" x14ac:dyDescent="0.3">
      <c r="A18" s="68"/>
      <c r="B18" s="61"/>
      <c r="C18" s="6"/>
      <c r="D18" s="54"/>
    </row>
    <row r="19" spans="1:4" ht="15" customHeight="1" x14ac:dyDescent="0.3">
      <c r="A19" s="55" t="s">
        <v>32</v>
      </c>
      <c r="B19" s="39"/>
      <c r="C19" s="6">
        <f>C10+C17</f>
        <v>54235.05</v>
      </c>
      <c r="D19" s="54"/>
    </row>
    <row r="20" spans="1:4" ht="15" customHeight="1" thickBot="1" x14ac:dyDescent="0.35">
      <c r="A20" s="58"/>
      <c r="B20" s="64"/>
      <c r="C20" s="59"/>
      <c r="D20" s="65"/>
    </row>
    <row r="21" spans="1:4" x14ac:dyDescent="0.3">
      <c r="B21" s="3"/>
    </row>
  </sheetData>
  <mergeCells count="6">
    <mergeCell ref="A1:D1"/>
    <mergeCell ref="D7:D10"/>
    <mergeCell ref="D12:D17"/>
    <mergeCell ref="A2:D2"/>
    <mergeCell ref="A5:D5"/>
    <mergeCell ref="A6:D6"/>
  </mergeCells>
  <printOptions horizontalCentered="1"/>
  <pageMargins left="0.31496062992125984" right="0.31496062992125984" top="0.55118110236220474" bottom="0.35433070866141736" header="0.31496062992125984" footer="0.19685039370078741"/>
  <pageSetup paperSize="9" orientation="landscape" r:id="rId1"/>
  <headerFooter>
    <oddFooter>&amp;C&amp;9&amp;P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zoomScaleSheetLayoutView="100" workbookViewId="0">
      <selection activeCell="A7" sqref="A7"/>
    </sheetView>
  </sheetViews>
  <sheetFormatPr defaultColWidth="34.5546875" defaultRowHeight="14.4" x14ac:dyDescent="0.3"/>
  <cols>
    <col min="1" max="1" width="30.6640625" style="3" customWidth="1"/>
    <col min="2" max="2" width="35.6640625" style="1" customWidth="1"/>
    <col min="3" max="3" width="15.6640625" style="3" customWidth="1"/>
    <col min="4" max="4" width="48.6640625" style="1" customWidth="1"/>
    <col min="5" max="16384" width="34.5546875" style="1"/>
  </cols>
  <sheetData>
    <row r="1" spans="1:4" s="30" customFormat="1" ht="20.100000000000001" customHeight="1" thickBot="1" x14ac:dyDescent="0.35">
      <c r="A1" s="128"/>
      <c r="B1" s="128"/>
      <c r="C1" s="128"/>
      <c r="D1" s="128"/>
    </row>
    <row r="2" spans="1:4" s="13" customFormat="1" ht="30" customHeight="1" thickBot="1" x14ac:dyDescent="0.35">
      <c r="A2" s="119" t="s">
        <v>230</v>
      </c>
      <c r="B2" s="120"/>
      <c r="C2" s="120"/>
      <c r="D2" s="121"/>
    </row>
    <row r="3" spans="1:4" s="13" customFormat="1" ht="30" customHeight="1" thickBot="1" x14ac:dyDescent="0.35">
      <c r="A3" s="24" t="s">
        <v>56</v>
      </c>
      <c r="B3" s="15" t="s">
        <v>58</v>
      </c>
      <c r="C3" s="15" t="s">
        <v>59</v>
      </c>
      <c r="D3" s="19" t="s">
        <v>61</v>
      </c>
    </row>
    <row r="4" spans="1:4" ht="15" customHeight="1" thickBot="1" x14ac:dyDescent="0.35">
      <c r="A4" s="5"/>
      <c r="B4" s="5"/>
      <c r="C4" s="21"/>
      <c r="D4" s="5"/>
    </row>
    <row r="5" spans="1:4" s="13" customFormat="1" ht="20.100000000000001" customHeight="1" thickBot="1" x14ac:dyDescent="0.35">
      <c r="A5" s="122" t="s">
        <v>63</v>
      </c>
      <c r="B5" s="123"/>
      <c r="C5" s="123"/>
      <c r="D5" s="124"/>
    </row>
    <row r="6" spans="1:4" s="13" customFormat="1" ht="20.100000000000001" customHeight="1" thickBot="1" x14ac:dyDescent="0.35">
      <c r="A6" s="125" t="s">
        <v>132</v>
      </c>
      <c r="B6" s="126"/>
      <c r="C6" s="126"/>
      <c r="D6" s="127"/>
    </row>
    <row r="7" spans="1:4" x14ac:dyDescent="0.3">
      <c r="A7" s="72" t="s">
        <v>12</v>
      </c>
      <c r="B7" s="73" t="s">
        <v>110</v>
      </c>
      <c r="C7" s="47">
        <v>4952.6400000000003</v>
      </c>
      <c r="D7" s="116"/>
    </row>
    <row r="8" spans="1:4" x14ac:dyDescent="0.3">
      <c r="A8" s="62"/>
      <c r="B8" s="39" t="s">
        <v>1</v>
      </c>
      <c r="C8" s="47">
        <v>8884.44</v>
      </c>
      <c r="D8" s="117"/>
    </row>
    <row r="9" spans="1:4" x14ac:dyDescent="0.3">
      <c r="A9" s="50"/>
      <c r="B9" s="61" t="s">
        <v>6</v>
      </c>
      <c r="C9" s="47">
        <v>4522.0200000000004</v>
      </c>
      <c r="D9" s="117"/>
    </row>
    <row r="10" spans="1:4" x14ac:dyDescent="0.3">
      <c r="A10" s="50"/>
      <c r="B10" s="61" t="s">
        <v>7</v>
      </c>
      <c r="C10" s="47">
        <v>4073.71</v>
      </c>
      <c r="D10" s="117"/>
    </row>
    <row r="11" spans="1:4" x14ac:dyDescent="0.3">
      <c r="A11" s="50"/>
      <c r="B11" s="61" t="s">
        <v>8</v>
      </c>
      <c r="C11" s="47">
        <v>13896.96</v>
      </c>
      <c r="D11" s="117"/>
    </row>
    <row r="12" spans="1:4" x14ac:dyDescent="0.3">
      <c r="A12" s="50"/>
      <c r="B12" s="61" t="s">
        <v>3</v>
      </c>
      <c r="C12" s="47">
        <v>13075.79</v>
      </c>
      <c r="D12" s="117"/>
    </row>
    <row r="13" spans="1:4" x14ac:dyDescent="0.3">
      <c r="A13" s="50"/>
      <c r="B13" s="71" t="s">
        <v>13</v>
      </c>
      <c r="C13" s="49">
        <v>12978</v>
      </c>
      <c r="D13" s="117"/>
    </row>
    <row r="14" spans="1:4" x14ac:dyDescent="0.3">
      <c r="A14" s="50"/>
      <c r="B14" s="61" t="s">
        <v>31</v>
      </c>
      <c r="C14" s="6">
        <f>SUM(C7:C13)</f>
        <v>62383.560000000005</v>
      </c>
      <c r="D14" s="117"/>
    </row>
    <row r="15" spans="1:4" s="30" customFormat="1" x14ac:dyDescent="0.3">
      <c r="A15" s="50"/>
      <c r="B15" s="61"/>
      <c r="C15" s="6"/>
      <c r="D15" s="93"/>
    </row>
    <row r="16" spans="1:4" s="30" customFormat="1" x14ac:dyDescent="0.3">
      <c r="A16" s="62" t="s">
        <v>226</v>
      </c>
      <c r="B16" s="39" t="s">
        <v>227</v>
      </c>
      <c r="C16" s="6">
        <v>2210</v>
      </c>
      <c r="D16" s="60" t="s">
        <v>225</v>
      </c>
    </row>
    <row r="17" spans="1:4" s="30" customFormat="1" ht="15" customHeight="1" x14ac:dyDescent="0.3">
      <c r="A17" s="53"/>
      <c r="B17" s="39"/>
      <c r="C17" s="6"/>
      <c r="D17" s="60"/>
    </row>
    <row r="18" spans="1:4" ht="15" customHeight="1" x14ac:dyDescent="0.3">
      <c r="A18" s="55" t="s">
        <v>32</v>
      </c>
      <c r="B18" s="39"/>
      <c r="C18" s="6">
        <f>C14+C16</f>
        <v>64593.560000000005</v>
      </c>
      <c r="D18" s="54"/>
    </row>
    <row r="19" spans="1:4" ht="15" customHeight="1" thickBot="1" x14ac:dyDescent="0.35">
      <c r="A19" s="58"/>
      <c r="B19" s="64"/>
      <c r="C19" s="59"/>
      <c r="D19" s="65"/>
    </row>
    <row r="21" spans="1:4" x14ac:dyDescent="0.3">
      <c r="C21" s="29"/>
    </row>
  </sheetData>
  <mergeCells count="5">
    <mergeCell ref="D7:D14"/>
    <mergeCell ref="A2:D2"/>
    <mergeCell ref="A5:D5"/>
    <mergeCell ref="A6:D6"/>
    <mergeCell ref="A1:D1"/>
  </mergeCells>
  <printOptions horizontalCentered="1"/>
  <pageMargins left="0.31496062992125984" right="0.31496062992125984" top="0.55118110236220474" bottom="0.35433070866141736" header="0.31496062992125984" footer="0.19685039370078741"/>
  <pageSetup paperSize="9" orientation="landscape" r:id="rId1"/>
  <headerFooter>
    <oddFooter>&amp;C&amp;9&amp;P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zoomScaleSheetLayoutView="100" workbookViewId="0">
      <selection activeCell="A7" sqref="A7"/>
    </sheetView>
  </sheetViews>
  <sheetFormatPr defaultColWidth="34.5546875" defaultRowHeight="14.4" x14ac:dyDescent="0.3"/>
  <cols>
    <col min="1" max="1" width="30.6640625" style="3" customWidth="1"/>
    <col min="2" max="2" width="35.6640625" style="1" customWidth="1"/>
    <col min="3" max="3" width="15.6640625" style="3" customWidth="1"/>
    <col min="4" max="4" width="48.6640625" style="1" customWidth="1"/>
    <col min="5" max="16384" width="34.5546875" style="1"/>
  </cols>
  <sheetData>
    <row r="1" spans="1:4" s="30" customFormat="1" ht="20.100000000000001" customHeight="1" thickBot="1" x14ac:dyDescent="0.35">
      <c r="A1" s="128"/>
      <c r="B1" s="128"/>
      <c r="C1" s="128"/>
      <c r="D1" s="128"/>
    </row>
    <row r="2" spans="1:4" s="13" customFormat="1" ht="30" customHeight="1" thickBot="1" x14ac:dyDescent="0.35">
      <c r="A2" s="119" t="s">
        <v>231</v>
      </c>
      <c r="B2" s="120"/>
      <c r="C2" s="120"/>
      <c r="D2" s="121"/>
    </row>
    <row r="3" spans="1:4" s="13" customFormat="1" ht="30" customHeight="1" thickBot="1" x14ac:dyDescent="0.35">
      <c r="A3" s="24" t="s">
        <v>56</v>
      </c>
      <c r="B3" s="15" t="s">
        <v>58</v>
      </c>
      <c r="C3" s="15" t="s">
        <v>59</v>
      </c>
      <c r="D3" s="19" t="s">
        <v>61</v>
      </c>
    </row>
    <row r="4" spans="1:4" ht="15" customHeight="1" thickBot="1" x14ac:dyDescent="0.35">
      <c r="A4" s="5"/>
      <c r="B4" s="5"/>
      <c r="C4" s="21"/>
      <c r="D4" s="5"/>
    </row>
    <row r="5" spans="1:4" s="13" customFormat="1" ht="20.100000000000001" customHeight="1" thickBot="1" x14ac:dyDescent="0.35">
      <c r="A5" s="122" t="s">
        <v>57</v>
      </c>
      <c r="B5" s="123"/>
      <c r="C5" s="123"/>
      <c r="D5" s="124"/>
    </row>
    <row r="6" spans="1:4" s="13" customFormat="1" ht="20.100000000000001" customHeight="1" thickBot="1" x14ac:dyDescent="0.35">
      <c r="A6" s="125" t="s">
        <v>151</v>
      </c>
      <c r="B6" s="126"/>
      <c r="C6" s="126"/>
      <c r="D6" s="127"/>
    </row>
    <row r="7" spans="1:4" ht="15" customHeight="1" x14ac:dyDescent="0.3">
      <c r="A7" s="55" t="s">
        <v>111</v>
      </c>
      <c r="B7" s="61" t="s">
        <v>29</v>
      </c>
      <c r="C7" s="47">
        <v>7140</v>
      </c>
      <c r="D7" s="116" t="s">
        <v>150</v>
      </c>
    </row>
    <row r="8" spans="1:4" s="30" customFormat="1" ht="15" customHeight="1" x14ac:dyDescent="0.3">
      <c r="A8" s="55"/>
      <c r="B8" s="39" t="s">
        <v>148</v>
      </c>
      <c r="C8" s="47">
        <v>6132.1</v>
      </c>
      <c r="D8" s="117"/>
    </row>
    <row r="9" spans="1:4" s="30" customFormat="1" ht="140.1" customHeight="1" x14ac:dyDescent="0.3">
      <c r="A9" s="53"/>
      <c r="B9" s="74" t="s">
        <v>149</v>
      </c>
      <c r="C9" s="49">
        <v>6341.25</v>
      </c>
      <c r="D9" s="117"/>
    </row>
    <row r="10" spans="1:4" s="30" customFormat="1" ht="15" customHeight="1" x14ac:dyDescent="0.3">
      <c r="A10" s="50"/>
      <c r="B10" s="51" t="s">
        <v>31</v>
      </c>
      <c r="C10" s="52">
        <f>SUM(C3:C9)</f>
        <v>19613.349999999999</v>
      </c>
      <c r="D10" s="117"/>
    </row>
    <row r="11" spans="1:4" ht="15" customHeight="1" x14ac:dyDescent="0.3">
      <c r="A11" s="53"/>
      <c r="B11" s="39"/>
      <c r="C11" s="6"/>
      <c r="D11" s="60"/>
    </row>
    <row r="12" spans="1:4" ht="15" customHeight="1" x14ac:dyDescent="0.3">
      <c r="A12" s="55" t="s">
        <v>32</v>
      </c>
      <c r="B12" s="39"/>
      <c r="C12" s="6">
        <f>C7+C8+C9</f>
        <v>19613.349999999999</v>
      </c>
      <c r="D12" s="60"/>
    </row>
    <row r="13" spans="1:4" ht="15" customHeight="1" thickBot="1" x14ac:dyDescent="0.35">
      <c r="A13" s="58"/>
      <c r="B13" s="64"/>
      <c r="C13" s="59"/>
      <c r="D13" s="65"/>
    </row>
    <row r="14" spans="1:4" ht="15" customHeight="1" thickBot="1" x14ac:dyDescent="0.35"/>
    <row r="15" spans="1:4" s="34" customFormat="1" ht="20.100000000000001" customHeight="1" thickBot="1" x14ac:dyDescent="0.35">
      <c r="A15" s="122" t="s">
        <v>62</v>
      </c>
      <c r="B15" s="123"/>
      <c r="C15" s="123"/>
      <c r="D15" s="124"/>
    </row>
    <row r="16" spans="1:4" s="34" customFormat="1" ht="20.100000000000001" customHeight="1" thickBot="1" x14ac:dyDescent="0.35">
      <c r="A16" s="125" t="s">
        <v>152</v>
      </c>
      <c r="B16" s="126"/>
      <c r="C16" s="126"/>
      <c r="D16" s="127"/>
    </row>
    <row r="17" spans="1:4" s="30" customFormat="1" ht="140.1" customHeight="1" x14ac:dyDescent="0.3">
      <c r="A17" s="62" t="s">
        <v>153</v>
      </c>
      <c r="B17" s="46" t="s">
        <v>155</v>
      </c>
      <c r="C17" s="6">
        <v>9815.52</v>
      </c>
      <c r="D17" s="92" t="s">
        <v>154</v>
      </c>
    </row>
    <row r="18" spans="1:4" s="30" customFormat="1" ht="15" customHeight="1" x14ac:dyDescent="0.3">
      <c r="A18" s="53"/>
      <c r="B18" s="39"/>
      <c r="C18" s="6"/>
      <c r="D18" s="54"/>
    </row>
    <row r="19" spans="1:4" s="30" customFormat="1" ht="15" customHeight="1" x14ac:dyDescent="0.3">
      <c r="A19" s="55" t="s">
        <v>32</v>
      </c>
      <c r="B19" s="56"/>
      <c r="C19" s="6">
        <f>C17</f>
        <v>9815.52</v>
      </c>
      <c r="D19" s="57"/>
    </row>
    <row r="20" spans="1:4" s="30" customFormat="1" ht="15" customHeight="1" thickBot="1" x14ac:dyDescent="0.35">
      <c r="A20" s="58"/>
      <c r="B20" s="70"/>
      <c r="C20" s="59"/>
      <c r="D20" s="75"/>
    </row>
    <row r="21" spans="1:4" s="30" customFormat="1" ht="15" customHeight="1" x14ac:dyDescent="0.3">
      <c r="A21" s="9"/>
      <c r="B21" s="31"/>
      <c r="C21" s="32"/>
      <c r="D21" s="37"/>
    </row>
  </sheetData>
  <mergeCells count="7">
    <mergeCell ref="A1:D1"/>
    <mergeCell ref="A15:D15"/>
    <mergeCell ref="A16:D16"/>
    <mergeCell ref="D7:D10"/>
    <mergeCell ref="A2:D2"/>
    <mergeCell ref="A5:D5"/>
    <mergeCell ref="A6:D6"/>
  </mergeCells>
  <printOptions horizontalCentered="1"/>
  <pageMargins left="0.31496062992125984" right="0.31496062992125984" top="0.55118110236220474" bottom="0.35433070866141736" header="0.31496062992125984" footer="0.19685039370078741"/>
  <pageSetup paperSize="9" orientation="landscape" r:id="rId1"/>
  <headerFooter>
    <oddFooter>&amp;C&amp;9&amp;P</oddFooter>
  </headerFooter>
  <rowBreaks count="1" manualBreakCount="1">
    <brk id="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zoomScaleNormal="100" zoomScaleSheetLayoutView="100" workbookViewId="0">
      <selection activeCell="A7" sqref="A7"/>
    </sheetView>
  </sheetViews>
  <sheetFormatPr defaultColWidth="34.5546875" defaultRowHeight="14.4" x14ac:dyDescent="0.3"/>
  <cols>
    <col min="1" max="1" width="30.6640625" style="3" customWidth="1"/>
    <col min="2" max="2" width="35.6640625" style="1" customWidth="1"/>
    <col min="3" max="3" width="15.6640625" style="3" customWidth="1"/>
    <col min="4" max="4" width="48.6640625" style="1" customWidth="1"/>
    <col min="5" max="16384" width="34.5546875" style="1"/>
  </cols>
  <sheetData>
    <row r="1" spans="1:4" s="30" customFormat="1" ht="20.100000000000001" customHeight="1" thickBot="1" x14ac:dyDescent="0.35">
      <c r="A1" s="128"/>
      <c r="B1" s="128"/>
      <c r="C1" s="128"/>
      <c r="D1" s="128"/>
    </row>
    <row r="2" spans="1:4" s="13" customFormat="1" ht="30" customHeight="1" thickBot="1" x14ac:dyDescent="0.35">
      <c r="A2" s="119" t="s">
        <v>232</v>
      </c>
      <c r="B2" s="120"/>
      <c r="C2" s="120"/>
      <c r="D2" s="121"/>
    </row>
    <row r="3" spans="1:4" s="13" customFormat="1" ht="30" customHeight="1" thickBot="1" x14ac:dyDescent="0.35">
      <c r="A3" s="24" t="s">
        <v>56</v>
      </c>
      <c r="B3" s="15" t="s">
        <v>58</v>
      </c>
      <c r="C3" s="15" t="s">
        <v>59</v>
      </c>
      <c r="D3" s="19" t="s">
        <v>61</v>
      </c>
    </row>
    <row r="4" spans="1:4" s="30" customFormat="1" ht="15" customHeight="1" thickBot="1" x14ac:dyDescent="0.35">
      <c r="A4" s="18"/>
      <c r="B4" s="18"/>
      <c r="C4" s="38"/>
      <c r="D4" s="18"/>
    </row>
    <row r="5" spans="1:4" s="34" customFormat="1" ht="20.100000000000001" customHeight="1" thickBot="1" x14ac:dyDescent="0.35">
      <c r="A5" s="122" t="s">
        <v>57</v>
      </c>
      <c r="B5" s="123"/>
      <c r="C5" s="123"/>
      <c r="D5" s="124"/>
    </row>
    <row r="6" spans="1:4" s="34" customFormat="1" ht="20.100000000000001" customHeight="1" thickBot="1" x14ac:dyDescent="0.35">
      <c r="A6" s="125" t="s">
        <v>188</v>
      </c>
      <c r="B6" s="126"/>
      <c r="C6" s="126"/>
      <c r="D6" s="127"/>
    </row>
    <row r="7" spans="1:4" s="34" customFormat="1" ht="15" customHeight="1" x14ac:dyDescent="0.3">
      <c r="A7" s="62" t="s">
        <v>156</v>
      </c>
      <c r="B7" s="61" t="s">
        <v>157</v>
      </c>
      <c r="C7" s="47">
        <v>1500</v>
      </c>
      <c r="D7" s="76"/>
    </row>
    <row r="8" spans="1:4" s="30" customFormat="1" ht="15" customHeight="1" x14ac:dyDescent="0.3">
      <c r="A8" s="77"/>
      <c r="B8" s="61" t="s">
        <v>158</v>
      </c>
      <c r="C8" s="47">
        <v>1921</v>
      </c>
      <c r="D8" s="76"/>
    </row>
    <row r="9" spans="1:4" s="30" customFormat="1" ht="15" customHeight="1" x14ac:dyDescent="0.3">
      <c r="A9" s="68"/>
      <c r="B9" s="71" t="s">
        <v>159</v>
      </c>
      <c r="C9" s="49">
        <v>185</v>
      </c>
      <c r="D9" s="76"/>
    </row>
    <row r="10" spans="1:4" s="30" customFormat="1" ht="15" customHeight="1" x14ac:dyDescent="0.3">
      <c r="A10" s="68"/>
      <c r="B10" s="61" t="s">
        <v>31</v>
      </c>
      <c r="C10" s="6">
        <f>SUM(C6:C9)</f>
        <v>3606</v>
      </c>
      <c r="D10" s="76"/>
    </row>
    <row r="11" spans="1:4" s="30" customFormat="1" ht="15" customHeight="1" x14ac:dyDescent="0.3">
      <c r="A11" s="77"/>
      <c r="B11" s="78"/>
      <c r="C11" s="79"/>
      <c r="D11" s="80"/>
    </row>
    <row r="12" spans="1:4" s="30" customFormat="1" ht="15" customHeight="1" x14ac:dyDescent="0.3">
      <c r="A12" s="55" t="s">
        <v>160</v>
      </c>
      <c r="B12" s="78" t="s">
        <v>161</v>
      </c>
      <c r="C12" s="6">
        <v>69921.06</v>
      </c>
      <c r="D12" s="80"/>
    </row>
    <row r="13" spans="1:4" s="30" customFormat="1" ht="15" customHeight="1" x14ac:dyDescent="0.3">
      <c r="A13" s="77"/>
      <c r="B13" s="81"/>
      <c r="C13" s="81"/>
      <c r="D13" s="80"/>
    </row>
    <row r="14" spans="1:4" s="30" customFormat="1" ht="15" customHeight="1" x14ac:dyDescent="0.3">
      <c r="A14" s="55" t="s">
        <v>32</v>
      </c>
      <c r="B14" s="82"/>
      <c r="C14" s="6">
        <f>C10+C12</f>
        <v>73527.06</v>
      </c>
      <c r="D14" s="80"/>
    </row>
    <row r="15" spans="1:4" s="30" customFormat="1" ht="15" customHeight="1" thickBot="1" x14ac:dyDescent="0.35">
      <c r="A15" s="58"/>
      <c r="B15" s="64"/>
      <c r="C15" s="64"/>
      <c r="D15" s="65"/>
    </row>
    <row r="16" spans="1:4" s="30" customFormat="1" ht="15" customHeight="1" thickBot="1" x14ac:dyDescent="0.35">
      <c r="A16" s="31"/>
      <c r="C16" s="31"/>
    </row>
    <row r="17" spans="1:4" s="34" customFormat="1" ht="20.100000000000001" customHeight="1" thickBot="1" x14ac:dyDescent="0.35">
      <c r="A17" s="122" t="s">
        <v>117</v>
      </c>
      <c r="B17" s="123"/>
      <c r="C17" s="123"/>
      <c r="D17" s="124"/>
    </row>
    <row r="18" spans="1:4" s="34" customFormat="1" ht="20.100000000000001" customHeight="1" thickBot="1" x14ac:dyDescent="0.35">
      <c r="A18" s="125" t="s">
        <v>121</v>
      </c>
      <c r="B18" s="126"/>
      <c r="C18" s="126"/>
      <c r="D18" s="127"/>
    </row>
    <row r="19" spans="1:4" s="30" customFormat="1" ht="30" customHeight="1" x14ac:dyDescent="0.3">
      <c r="A19" s="62" t="s">
        <v>120</v>
      </c>
      <c r="B19" s="46" t="s">
        <v>146</v>
      </c>
      <c r="C19" s="47"/>
      <c r="D19" s="137" t="s">
        <v>138</v>
      </c>
    </row>
    <row r="20" spans="1:4" s="30" customFormat="1" ht="15" customHeight="1" x14ac:dyDescent="0.3">
      <c r="A20" s="55"/>
      <c r="B20" s="83" t="s">
        <v>122</v>
      </c>
      <c r="C20" s="47">
        <v>7890</v>
      </c>
      <c r="D20" s="118"/>
    </row>
    <row r="21" spans="1:4" s="30" customFormat="1" ht="215.1" customHeight="1" x14ac:dyDescent="0.3">
      <c r="A21" s="50"/>
      <c r="B21" s="84" t="s">
        <v>123</v>
      </c>
      <c r="C21" s="49">
        <v>3000</v>
      </c>
      <c r="D21" s="118"/>
    </row>
    <row r="22" spans="1:4" s="30" customFormat="1" ht="15" customHeight="1" x14ac:dyDescent="0.3">
      <c r="A22" s="50"/>
      <c r="B22" s="61" t="s">
        <v>31</v>
      </c>
      <c r="C22" s="6">
        <f>SUM(C20:C21)</f>
        <v>10890</v>
      </c>
      <c r="D22" s="118"/>
    </row>
    <row r="23" spans="1:4" s="36" customFormat="1" ht="15" customHeight="1" x14ac:dyDescent="0.3">
      <c r="A23" s="53"/>
      <c r="B23" s="61"/>
      <c r="C23" s="86"/>
      <c r="D23" s="60"/>
    </row>
    <row r="24" spans="1:4" s="30" customFormat="1" ht="15" customHeight="1" x14ac:dyDescent="0.3">
      <c r="A24" s="55" t="s">
        <v>32</v>
      </c>
      <c r="B24" s="39"/>
      <c r="C24" s="6">
        <f>C22</f>
        <v>10890</v>
      </c>
      <c r="D24" s="54"/>
    </row>
    <row r="25" spans="1:4" s="30" customFormat="1" ht="15" customHeight="1" thickBot="1" x14ac:dyDescent="0.35">
      <c r="A25" s="58"/>
      <c r="B25" s="64"/>
      <c r="C25" s="59"/>
      <c r="D25" s="65"/>
    </row>
    <row r="26" spans="1:4" s="30" customFormat="1" ht="15" customHeight="1" thickBot="1" x14ac:dyDescent="0.35">
      <c r="A26" s="31"/>
      <c r="C26" s="31"/>
    </row>
    <row r="27" spans="1:4" s="13" customFormat="1" ht="20.100000000000001" customHeight="1" thickBot="1" x14ac:dyDescent="0.35">
      <c r="A27" s="129" t="s">
        <v>91</v>
      </c>
      <c r="B27" s="130"/>
      <c r="C27" s="130"/>
      <c r="D27" s="131"/>
    </row>
    <row r="28" spans="1:4" s="13" customFormat="1" ht="20.100000000000001" customHeight="1" thickBot="1" x14ac:dyDescent="0.35">
      <c r="A28" s="132" t="s">
        <v>99</v>
      </c>
      <c r="B28" s="133"/>
      <c r="C28" s="133"/>
      <c r="D28" s="134"/>
    </row>
    <row r="29" spans="1:4" ht="15" customHeight="1" x14ac:dyDescent="0.3">
      <c r="A29" s="25" t="s">
        <v>22</v>
      </c>
      <c r="B29" s="7" t="s">
        <v>6</v>
      </c>
      <c r="C29" s="2">
        <v>9957.1500000000015</v>
      </c>
      <c r="D29" s="135"/>
    </row>
    <row r="30" spans="1:4" ht="15" customHeight="1" x14ac:dyDescent="0.3">
      <c r="A30" s="26"/>
      <c r="B30" s="7" t="s">
        <v>7</v>
      </c>
      <c r="C30" s="2">
        <v>8895.6</v>
      </c>
      <c r="D30" s="136"/>
    </row>
    <row r="31" spans="1:4" ht="15" customHeight="1" x14ac:dyDescent="0.3">
      <c r="A31" s="26"/>
      <c r="B31" s="7" t="s">
        <v>8</v>
      </c>
      <c r="C31" s="2">
        <v>20742.75</v>
      </c>
      <c r="D31" s="136"/>
    </row>
    <row r="32" spans="1:4" ht="15" customHeight="1" x14ac:dyDescent="0.3">
      <c r="A32" s="27"/>
      <c r="B32" s="7" t="s">
        <v>3</v>
      </c>
      <c r="C32" s="2">
        <v>18666.899999999998</v>
      </c>
      <c r="D32" s="136"/>
    </row>
    <row r="33" spans="1:4" ht="15" customHeight="1" x14ac:dyDescent="0.3">
      <c r="A33" s="27"/>
      <c r="B33" s="8" t="s">
        <v>13</v>
      </c>
      <c r="C33" s="10">
        <v>5050.5</v>
      </c>
      <c r="D33" s="136"/>
    </row>
    <row r="34" spans="1:4" ht="15" customHeight="1" x14ac:dyDescent="0.3">
      <c r="A34" s="27"/>
      <c r="B34" s="7" t="s">
        <v>31</v>
      </c>
      <c r="C34" s="4">
        <f>SUM(C29:C33)</f>
        <v>63312.899999999994</v>
      </c>
      <c r="D34" s="136"/>
    </row>
    <row r="35" spans="1:4" ht="15" customHeight="1" x14ac:dyDescent="0.3">
      <c r="A35" s="27"/>
      <c r="B35" s="7"/>
      <c r="C35" s="4"/>
      <c r="D35" s="17"/>
    </row>
    <row r="36" spans="1:4" ht="15" customHeight="1" x14ac:dyDescent="0.3">
      <c r="A36" s="25" t="s">
        <v>32</v>
      </c>
      <c r="B36" s="3"/>
      <c r="C36" s="4">
        <f>C34</f>
        <v>63312.899999999994</v>
      </c>
      <c r="D36" s="17"/>
    </row>
    <row r="37" spans="1:4" ht="15" customHeight="1" thickBot="1" x14ac:dyDescent="0.35">
      <c r="A37" s="23"/>
      <c r="B37" s="5"/>
      <c r="C37" s="21"/>
      <c r="D37" s="20"/>
    </row>
    <row r="38" spans="1:4" ht="15" customHeight="1" thickBot="1" x14ac:dyDescent="0.35">
      <c r="A38" s="9"/>
      <c r="B38" s="3"/>
      <c r="C38" s="4"/>
    </row>
    <row r="39" spans="1:4" s="13" customFormat="1" ht="20.100000000000001" customHeight="1" thickBot="1" x14ac:dyDescent="0.35">
      <c r="A39" s="132" t="s">
        <v>96</v>
      </c>
      <c r="B39" s="133"/>
      <c r="C39" s="133"/>
      <c r="D39" s="134"/>
    </row>
    <row r="40" spans="1:4" ht="15" customHeight="1" x14ac:dyDescent="0.3">
      <c r="A40" s="25" t="s">
        <v>38</v>
      </c>
      <c r="B40" s="7" t="s">
        <v>20</v>
      </c>
      <c r="C40" s="2">
        <v>159500.04000000004</v>
      </c>
      <c r="D40" s="135"/>
    </row>
    <row r="41" spans="1:4" ht="15" customHeight="1" x14ac:dyDescent="0.3">
      <c r="A41" s="27"/>
      <c r="B41" s="8" t="s">
        <v>21</v>
      </c>
      <c r="C41" s="10">
        <v>114318.12000000001</v>
      </c>
      <c r="D41" s="136"/>
    </row>
    <row r="42" spans="1:4" ht="15" customHeight="1" x14ac:dyDescent="0.3">
      <c r="A42" s="27"/>
      <c r="B42" s="7" t="s">
        <v>31</v>
      </c>
      <c r="C42" s="4">
        <f>SUM(C40:C41)</f>
        <v>273818.16000000003</v>
      </c>
      <c r="D42" s="136"/>
    </row>
    <row r="43" spans="1:4" ht="15" customHeight="1" x14ac:dyDescent="0.3">
      <c r="A43" s="27"/>
      <c r="B43" s="7"/>
      <c r="C43" s="4"/>
      <c r="D43" s="17"/>
    </row>
    <row r="44" spans="1:4" ht="15" customHeight="1" x14ac:dyDescent="0.3">
      <c r="A44" s="25" t="s">
        <v>39</v>
      </c>
      <c r="B44" s="7" t="s">
        <v>6</v>
      </c>
      <c r="C44" s="2">
        <v>1200.94</v>
      </c>
      <c r="D44" s="136"/>
    </row>
    <row r="45" spans="1:4" ht="15" customHeight="1" x14ac:dyDescent="0.3">
      <c r="A45" s="26"/>
      <c r="B45" s="7" t="s">
        <v>8</v>
      </c>
      <c r="C45" s="2">
        <v>631.89</v>
      </c>
      <c r="D45" s="136"/>
    </row>
    <row r="46" spans="1:4" ht="15" customHeight="1" x14ac:dyDescent="0.3">
      <c r="A46" s="27"/>
      <c r="B46" s="8" t="s">
        <v>3</v>
      </c>
      <c r="C46" s="10">
        <v>374.84999999999997</v>
      </c>
      <c r="D46" s="136"/>
    </row>
    <row r="47" spans="1:4" ht="15" customHeight="1" x14ac:dyDescent="0.3">
      <c r="A47" s="27"/>
      <c r="B47" s="7" t="s">
        <v>31</v>
      </c>
      <c r="C47" s="4">
        <f>SUM(C44:C46)</f>
        <v>2207.6799999999998</v>
      </c>
      <c r="D47" s="136"/>
    </row>
    <row r="48" spans="1:4" ht="15" customHeight="1" x14ac:dyDescent="0.3">
      <c r="A48" s="27"/>
      <c r="B48" s="7"/>
      <c r="C48" s="4"/>
      <c r="D48" s="17"/>
    </row>
    <row r="49" spans="1:4" ht="15" customHeight="1" x14ac:dyDescent="0.3">
      <c r="A49" s="25" t="s">
        <v>32</v>
      </c>
      <c r="B49" s="3"/>
      <c r="C49" s="4">
        <f>C42+C47</f>
        <v>276025.84000000003</v>
      </c>
      <c r="D49" s="17"/>
    </row>
    <row r="50" spans="1:4" ht="15" customHeight="1" thickBot="1" x14ac:dyDescent="0.35">
      <c r="A50" s="23"/>
      <c r="B50" s="5"/>
      <c r="C50" s="21"/>
      <c r="D50" s="20"/>
    </row>
    <row r="51" spans="1:4" ht="15" customHeight="1" thickBot="1" x14ac:dyDescent="0.35"/>
    <row r="52" spans="1:4" s="13" customFormat="1" ht="20.100000000000001" customHeight="1" thickBot="1" x14ac:dyDescent="0.35">
      <c r="A52" s="132" t="s">
        <v>97</v>
      </c>
      <c r="B52" s="133"/>
      <c r="C52" s="133"/>
      <c r="D52" s="134"/>
    </row>
    <row r="53" spans="1:4" ht="28.8" x14ac:dyDescent="0.3">
      <c r="A53" s="28" t="s">
        <v>108</v>
      </c>
      <c r="B53" s="16" t="s">
        <v>8</v>
      </c>
      <c r="C53" s="22">
        <v>333.44000000000005</v>
      </c>
      <c r="D53" s="135"/>
    </row>
    <row r="54" spans="1:4" ht="15" customHeight="1" x14ac:dyDescent="0.3">
      <c r="A54" s="27"/>
      <c r="B54" s="8" t="s">
        <v>3</v>
      </c>
      <c r="C54" s="10">
        <v>307.02000000000004</v>
      </c>
      <c r="D54" s="136"/>
    </row>
    <row r="55" spans="1:4" ht="15" customHeight="1" x14ac:dyDescent="0.3">
      <c r="A55" s="27"/>
      <c r="B55" s="7" t="s">
        <v>31</v>
      </c>
      <c r="C55" s="4">
        <f>SUM(C53:C54)</f>
        <v>640.46</v>
      </c>
      <c r="D55" s="136"/>
    </row>
    <row r="56" spans="1:4" ht="15" customHeight="1" x14ac:dyDescent="0.3">
      <c r="A56" s="27"/>
      <c r="B56" s="7"/>
      <c r="C56" s="4"/>
      <c r="D56" s="17"/>
    </row>
    <row r="57" spans="1:4" ht="15" customHeight="1" x14ac:dyDescent="0.3">
      <c r="A57" s="25" t="s">
        <v>32</v>
      </c>
      <c r="B57" s="3"/>
      <c r="C57" s="4">
        <f>C55</f>
        <v>640.46</v>
      </c>
      <c r="D57" s="17"/>
    </row>
    <row r="58" spans="1:4" ht="15" customHeight="1" thickBot="1" x14ac:dyDescent="0.35">
      <c r="A58" s="23"/>
      <c r="B58" s="5"/>
      <c r="C58" s="21"/>
      <c r="D58" s="20"/>
    </row>
    <row r="60" spans="1:4" s="11" customFormat="1" ht="15.6" x14ac:dyDescent="0.3">
      <c r="A60" s="14"/>
      <c r="C60" s="12"/>
    </row>
    <row r="63" spans="1:4" s="30" customFormat="1" x14ac:dyDescent="0.3">
      <c r="A63" s="31"/>
      <c r="C63" s="31"/>
    </row>
    <row r="64" spans="1:4" s="30" customFormat="1" x14ac:dyDescent="0.3">
      <c r="A64" s="31"/>
      <c r="C64" s="31"/>
    </row>
  </sheetData>
  <mergeCells count="15">
    <mergeCell ref="A1:D1"/>
    <mergeCell ref="A2:D2"/>
    <mergeCell ref="A27:D27"/>
    <mergeCell ref="A39:D39"/>
    <mergeCell ref="D53:D55"/>
    <mergeCell ref="A28:D28"/>
    <mergeCell ref="A52:D52"/>
    <mergeCell ref="D29:D34"/>
    <mergeCell ref="D40:D42"/>
    <mergeCell ref="D44:D47"/>
    <mergeCell ref="A5:D5"/>
    <mergeCell ref="A6:D6"/>
    <mergeCell ref="A17:D17"/>
    <mergeCell ref="A18:D18"/>
    <mergeCell ref="D19:D22"/>
  </mergeCells>
  <printOptions horizontalCentered="1"/>
  <pageMargins left="0.31496062992125984" right="0.31496062992125984" top="0.55118110236220474" bottom="0.35433070866141736" header="0.31496062992125984" footer="0.19685039370078741"/>
  <pageSetup paperSize="9" orientation="landscape" r:id="rId1"/>
  <headerFooter>
    <oddFooter>&amp;C&amp;9&amp;P</oddFooter>
  </headerFooter>
  <rowBreaks count="2" manualBreakCount="2">
    <brk id="16" max="16383" man="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zoomScaleSheetLayoutView="100" workbookViewId="0">
      <selection activeCell="A7" sqref="A7"/>
    </sheetView>
  </sheetViews>
  <sheetFormatPr defaultColWidth="34.5546875" defaultRowHeight="14.4" x14ac:dyDescent="0.3"/>
  <cols>
    <col min="1" max="1" width="30.6640625" style="3" customWidth="1"/>
    <col min="2" max="2" width="35.6640625" style="1" customWidth="1"/>
    <col min="3" max="3" width="15.6640625" style="3" customWidth="1"/>
    <col min="4" max="4" width="48.6640625" style="1" customWidth="1"/>
    <col min="5" max="16384" width="34.5546875" style="1"/>
  </cols>
  <sheetData>
    <row r="1" spans="1:4" s="30" customFormat="1" ht="20.100000000000001" customHeight="1" thickBot="1" x14ac:dyDescent="0.35">
      <c r="A1" s="128"/>
      <c r="B1" s="128"/>
      <c r="C1" s="128"/>
      <c r="D1" s="128"/>
    </row>
    <row r="2" spans="1:4" s="13" customFormat="1" ht="30" customHeight="1" thickBot="1" x14ac:dyDescent="0.35">
      <c r="A2" s="119" t="s">
        <v>233</v>
      </c>
      <c r="B2" s="120"/>
      <c r="C2" s="120"/>
      <c r="D2" s="121"/>
    </row>
    <row r="3" spans="1:4" s="13" customFormat="1" ht="30" customHeight="1" thickBot="1" x14ac:dyDescent="0.35">
      <c r="A3" s="24" t="s">
        <v>56</v>
      </c>
      <c r="B3" s="15" t="s">
        <v>58</v>
      </c>
      <c r="C3" s="15" t="s">
        <v>59</v>
      </c>
      <c r="D3" s="19" t="s">
        <v>61</v>
      </c>
    </row>
    <row r="4" spans="1:4" ht="15" customHeight="1" thickBot="1" x14ac:dyDescent="0.35">
      <c r="A4" s="5"/>
      <c r="B4" s="5"/>
      <c r="C4" s="21"/>
      <c r="D4" s="5"/>
    </row>
    <row r="5" spans="1:4" s="13" customFormat="1" ht="20.100000000000001" customHeight="1" thickBot="1" x14ac:dyDescent="0.35">
      <c r="A5" s="122" t="s">
        <v>93</v>
      </c>
      <c r="B5" s="123"/>
      <c r="C5" s="123"/>
      <c r="D5" s="124"/>
    </row>
    <row r="6" spans="1:4" s="13" customFormat="1" ht="20.100000000000001" customHeight="1" thickBot="1" x14ac:dyDescent="0.35">
      <c r="A6" s="125" t="s">
        <v>102</v>
      </c>
      <c r="B6" s="126"/>
      <c r="C6" s="126"/>
      <c r="D6" s="127"/>
    </row>
    <row r="7" spans="1:4" ht="45" customHeight="1" x14ac:dyDescent="0.3">
      <c r="A7" s="55" t="s">
        <v>27</v>
      </c>
      <c r="B7" s="46" t="s">
        <v>162</v>
      </c>
      <c r="C7" s="47">
        <v>16300</v>
      </c>
      <c r="D7" s="116" t="s">
        <v>163</v>
      </c>
    </row>
    <row r="8" spans="1:4" ht="159.9" customHeight="1" x14ac:dyDescent="0.3">
      <c r="A8" s="53"/>
      <c r="B8" s="39"/>
      <c r="C8" s="6"/>
      <c r="D8" s="117"/>
    </row>
    <row r="9" spans="1:4" ht="15" customHeight="1" x14ac:dyDescent="0.3">
      <c r="A9" s="55" t="s">
        <v>32</v>
      </c>
      <c r="B9" s="39"/>
      <c r="C9" s="6">
        <f>C7</f>
        <v>16300</v>
      </c>
      <c r="D9" s="60"/>
    </row>
    <row r="10" spans="1:4" ht="15" customHeight="1" thickBot="1" x14ac:dyDescent="0.35">
      <c r="A10" s="58"/>
      <c r="B10" s="64"/>
      <c r="C10" s="59"/>
      <c r="D10" s="65"/>
    </row>
  </sheetData>
  <mergeCells count="5">
    <mergeCell ref="D7:D8"/>
    <mergeCell ref="A2:D2"/>
    <mergeCell ref="A5:D5"/>
    <mergeCell ref="A6:D6"/>
    <mergeCell ref="A1:D1"/>
  </mergeCells>
  <printOptions horizontalCentered="1"/>
  <pageMargins left="0.31496062992125984" right="0.31496062992125984" top="0.55118110236220474" bottom="0.35433070866141736" header="0.31496062992125984" footer="0.19685039370078741"/>
  <pageSetup paperSize="9" orientation="landscape" r:id="rId1"/>
  <headerFooter>
    <oddFooter>&amp;C&amp;9&amp;P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zoomScaleNormal="100" zoomScaleSheetLayoutView="100" workbookViewId="0">
      <selection activeCell="A39" sqref="A39"/>
    </sheetView>
  </sheetViews>
  <sheetFormatPr defaultColWidth="34.5546875" defaultRowHeight="14.4" x14ac:dyDescent="0.3"/>
  <cols>
    <col min="1" max="1" width="30.6640625" style="3" customWidth="1"/>
    <col min="2" max="2" width="35.6640625" style="1" customWidth="1"/>
    <col min="3" max="3" width="15.6640625" style="3" customWidth="1"/>
    <col min="4" max="4" width="48.6640625" style="1" customWidth="1"/>
    <col min="5" max="5" width="5.88671875" style="1" customWidth="1"/>
    <col min="6" max="16384" width="34.5546875" style="1"/>
  </cols>
  <sheetData>
    <row r="1" spans="1:4" s="30" customFormat="1" ht="20.100000000000001" customHeight="1" thickBot="1" x14ac:dyDescent="0.35">
      <c r="A1" s="128"/>
      <c r="B1" s="128"/>
      <c r="C1" s="128"/>
      <c r="D1" s="128"/>
    </row>
    <row r="2" spans="1:4" s="13" customFormat="1" ht="30" customHeight="1" thickBot="1" x14ac:dyDescent="0.35">
      <c r="A2" s="119" t="s">
        <v>234</v>
      </c>
      <c r="B2" s="120"/>
      <c r="C2" s="120"/>
      <c r="D2" s="121"/>
    </row>
    <row r="3" spans="1:4" s="13" customFormat="1" ht="30" customHeight="1" thickBot="1" x14ac:dyDescent="0.35">
      <c r="A3" s="24" t="s">
        <v>56</v>
      </c>
      <c r="B3" s="15" t="s">
        <v>58</v>
      </c>
      <c r="C3" s="15" t="s">
        <v>59</v>
      </c>
      <c r="D3" s="19" t="s">
        <v>61</v>
      </c>
    </row>
    <row r="4" spans="1:4" ht="15" customHeight="1" thickBot="1" x14ac:dyDescent="0.35">
      <c r="A4" s="5"/>
      <c r="B4" s="5"/>
      <c r="C4" s="21"/>
      <c r="D4" s="5"/>
    </row>
    <row r="5" spans="1:4" s="13" customFormat="1" ht="20.100000000000001" customHeight="1" thickBot="1" x14ac:dyDescent="0.35">
      <c r="A5" s="122" t="s">
        <v>60</v>
      </c>
      <c r="B5" s="123"/>
      <c r="C5" s="123"/>
      <c r="D5" s="124"/>
    </row>
    <row r="6" spans="1:4" s="13" customFormat="1" ht="20.100000000000001" customHeight="1" thickBot="1" x14ac:dyDescent="0.35">
      <c r="A6" s="125" t="s">
        <v>2</v>
      </c>
      <c r="B6" s="126"/>
      <c r="C6" s="126"/>
      <c r="D6" s="127"/>
    </row>
    <row r="7" spans="1:4" ht="28.8" x14ac:dyDescent="0.3">
      <c r="A7" s="72" t="s">
        <v>30</v>
      </c>
      <c r="B7" s="73" t="s">
        <v>3</v>
      </c>
      <c r="C7" s="87">
        <v>339.15</v>
      </c>
      <c r="D7" s="88" t="s">
        <v>171</v>
      </c>
    </row>
    <row r="8" spans="1:4" ht="15" customHeight="1" x14ac:dyDescent="0.3">
      <c r="A8" s="89"/>
      <c r="B8" s="39"/>
      <c r="C8" s="39"/>
      <c r="D8" s="54"/>
    </row>
    <row r="9" spans="1:4" ht="15" customHeight="1" x14ac:dyDescent="0.3">
      <c r="A9" s="55" t="s">
        <v>4</v>
      </c>
      <c r="B9" s="61" t="s">
        <v>5</v>
      </c>
      <c r="C9" s="47">
        <v>4680.4799999999996</v>
      </c>
      <c r="D9" s="117" t="s">
        <v>168</v>
      </c>
    </row>
    <row r="10" spans="1:4" ht="15" customHeight="1" x14ac:dyDescent="0.3">
      <c r="A10" s="68"/>
      <c r="B10" s="61" t="s">
        <v>6</v>
      </c>
      <c r="C10" s="47">
        <v>5310.9000000000005</v>
      </c>
      <c r="D10" s="117"/>
    </row>
    <row r="11" spans="1:4" ht="15" customHeight="1" x14ac:dyDescent="0.3">
      <c r="A11" s="68"/>
      <c r="B11" s="61" t="s">
        <v>7</v>
      </c>
      <c r="C11" s="47">
        <v>4743.9000000000005</v>
      </c>
      <c r="D11" s="117"/>
    </row>
    <row r="12" spans="1:4" ht="15" customHeight="1" x14ac:dyDescent="0.3">
      <c r="A12" s="68"/>
      <c r="B12" s="71" t="s">
        <v>8</v>
      </c>
      <c r="C12" s="49">
        <v>10325.280000000001</v>
      </c>
      <c r="D12" s="117"/>
    </row>
    <row r="13" spans="1:4" ht="20.100000000000001" customHeight="1" x14ac:dyDescent="0.3">
      <c r="A13" s="68"/>
      <c r="B13" s="61" t="s">
        <v>31</v>
      </c>
      <c r="C13" s="6">
        <f>SUM(C9:C12)</f>
        <v>25060.560000000005</v>
      </c>
      <c r="D13" s="117"/>
    </row>
    <row r="14" spans="1:4" ht="15" customHeight="1" x14ac:dyDescent="0.3">
      <c r="A14" s="68"/>
      <c r="B14" s="61"/>
      <c r="C14" s="47"/>
      <c r="D14" s="54"/>
    </row>
    <row r="15" spans="1:4" ht="15" customHeight="1" x14ac:dyDescent="0.3">
      <c r="A15" s="55" t="s">
        <v>9</v>
      </c>
      <c r="B15" s="39" t="s">
        <v>3</v>
      </c>
      <c r="C15" s="6">
        <v>606.9</v>
      </c>
      <c r="D15" s="63" t="s">
        <v>171</v>
      </c>
    </row>
    <row r="16" spans="1:4" ht="15" customHeight="1" x14ac:dyDescent="0.3">
      <c r="A16" s="90"/>
      <c r="B16" s="39"/>
      <c r="C16" s="47"/>
      <c r="D16" s="54"/>
    </row>
    <row r="17" spans="1:4" ht="15" customHeight="1" x14ac:dyDescent="0.3">
      <c r="A17" s="55" t="s">
        <v>10</v>
      </c>
      <c r="B17" s="61" t="s">
        <v>5</v>
      </c>
      <c r="C17" s="47">
        <v>8013.59</v>
      </c>
      <c r="D17" s="117" t="s">
        <v>170</v>
      </c>
    </row>
    <row r="18" spans="1:4" ht="15" customHeight="1" x14ac:dyDescent="0.3">
      <c r="A18" s="68"/>
      <c r="B18" s="61" t="s">
        <v>1</v>
      </c>
      <c r="C18" s="47">
        <v>12959.099999999999</v>
      </c>
      <c r="D18" s="117"/>
    </row>
    <row r="19" spans="1:4" ht="15" customHeight="1" x14ac:dyDescent="0.3">
      <c r="A19" s="68"/>
      <c r="B19" s="71" t="s">
        <v>11</v>
      </c>
      <c r="C19" s="49">
        <v>6882.9599999999991</v>
      </c>
      <c r="D19" s="117"/>
    </row>
    <row r="20" spans="1:4" ht="50.1" customHeight="1" x14ac:dyDescent="0.3">
      <c r="A20" s="68"/>
      <c r="B20" s="61" t="s">
        <v>31</v>
      </c>
      <c r="C20" s="6">
        <f>SUM(C17:C19)</f>
        <v>27855.649999999998</v>
      </c>
      <c r="D20" s="117"/>
    </row>
    <row r="21" spans="1:4" ht="15" customHeight="1" x14ac:dyDescent="0.3">
      <c r="A21" s="55"/>
      <c r="B21" s="39"/>
      <c r="C21" s="6"/>
      <c r="D21" s="54"/>
    </row>
    <row r="22" spans="1:4" ht="15" customHeight="1" x14ac:dyDescent="0.3">
      <c r="A22" s="55" t="s">
        <v>32</v>
      </c>
      <c r="B22" s="39"/>
      <c r="C22" s="6">
        <f>C7+C13+C15+C20</f>
        <v>53862.260000000009</v>
      </c>
      <c r="D22" s="54"/>
    </row>
    <row r="23" spans="1:4" ht="15" customHeight="1" thickBot="1" x14ac:dyDescent="0.35">
      <c r="A23" s="58"/>
      <c r="B23" s="64"/>
      <c r="C23" s="59"/>
      <c r="D23" s="65"/>
    </row>
    <row r="24" spans="1:4" ht="15" customHeight="1" thickBot="1" x14ac:dyDescent="0.35">
      <c r="A24" s="73"/>
      <c r="B24" s="73"/>
      <c r="C24" s="91"/>
      <c r="D24" s="73"/>
    </row>
    <row r="25" spans="1:4" s="13" customFormat="1" ht="20.100000000000001" customHeight="1" thickBot="1" x14ac:dyDescent="0.35">
      <c r="A25" s="125" t="s">
        <v>164</v>
      </c>
      <c r="B25" s="126"/>
      <c r="C25" s="126"/>
      <c r="D25" s="127"/>
    </row>
    <row r="26" spans="1:4" ht="15" customHeight="1" x14ac:dyDescent="0.3">
      <c r="A26" s="72" t="s">
        <v>165</v>
      </c>
      <c r="B26" s="73" t="s">
        <v>1</v>
      </c>
      <c r="C26" s="47">
        <v>14250</v>
      </c>
      <c r="D26" s="139" t="s">
        <v>169</v>
      </c>
    </row>
    <row r="27" spans="1:4" ht="15" customHeight="1" x14ac:dyDescent="0.3">
      <c r="A27" s="89"/>
      <c r="B27" s="39" t="s">
        <v>11</v>
      </c>
      <c r="C27" s="47">
        <v>8330</v>
      </c>
      <c r="D27" s="140"/>
    </row>
    <row r="28" spans="1:4" ht="15" customHeight="1" x14ac:dyDescent="0.3">
      <c r="A28" s="55"/>
      <c r="B28" s="61" t="s">
        <v>11</v>
      </c>
      <c r="C28" s="47">
        <v>9800</v>
      </c>
      <c r="D28" s="140"/>
    </row>
    <row r="29" spans="1:4" ht="15" customHeight="1" x14ac:dyDescent="0.3">
      <c r="A29" s="68"/>
      <c r="B29" s="61" t="s">
        <v>166</v>
      </c>
      <c r="C29" s="47">
        <v>18360</v>
      </c>
      <c r="D29" s="140"/>
    </row>
    <row r="30" spans="1:4" ht="15" customHeight="1" x14ac:dyDescent="0.3">
      <c r="A30" s="68"/>
      <c r="B30" s="71" t="s">
        <v>167</v>
      </c>
      <c r="C30" s="49">
        <v>7755</v>
      </c>
      <c r="D30" s="140"/>
    </row>
    <row r="31" spans="1:4" ht="15" customHeight="1" x14ac:dyDescent="0.3">
      <c r="A31" s="68"/>
      <c r="B31" s="61" t="s">
        <v>31</v>
      </c>
      <c r="C31" s="6">
        <f>SUM(C26:C30)</f>
        <v>58495</v>
      </c>
      <c r="D31" s="140"/>
    </row>
    <row r="32" spans="1:4" ht="15" customHeight="1" x14ac:dyDescent="0.3">
      <c r="A32" s="55"/>
      <c r="B32" s="39"/>
      <c r="C32" s="6"/>
      <c r="D32" s="54"/>
    </row>
    <row r="33" spans="1:4" ht="15" customHeight="1" x14ac:dyDescent="0.3">
      <c r="A33" s="55" t="s">
        <v>32</v>
      </c>
      <c r="B33" s="39"/>
      <c r="C33" s="6">
        <f>C31</f>
        <v>58495</v>
      </c>
      <c r="D33" s="54"/>
    </row>
    <row r="34" spans="1:4" ht="15" customHeight="1" thickBot="1" x14ac:dyDescent="0.35">
      <c r="A34" s="58"/>
      <c r="B34" s="64"/>
      <c r="C34" s="59"/>
      <c r="D34" s="65"/>
    </row>
    <row r="35" spans="1:4" s="30" customFormat="1" ht="15" customHeight="1" thickBot="1" x14ac:dyDescent="0.35">
      <c r="A35" s="31"/>
      <c r="C35" s="31"/>
    </row>
    <row r="36" spans="1:4" s="34" customFormat="1" ht="20.100000000000001" customHeight="1" thickBot="1" x14ac:dyDescent="0.35">
      <c r="A36" s="122" t="s">
        <v>198</v>
      </c>
      <c r="B36" s="123"/>
      <c r="C36" s="123"/>
      <c r="D36" s="124"/>
    </row>
    <row r="37" spans="1:4" s="34" customFormat="1" ht="20.100000000000001" customHeight="1" thickBot="1" x14ac:dyDescent="0.35">
      <c r="A37" s="125" t="s">
        <v>237</v>
      </c>
      <c r="B37" s="126"/>
      <c r="C37" s="126"/>
      <c r="D37" s="127"/>
    </row>
    <row r="38" spans="1:4" s="30" customFormat="1" ht="84.9" customHeight="1" x14ac:dyDescent="0.3">
      <c r="A38" s="114" t="s">
        <v>238</v>
      </c>
      <c r="B38" s="39" t="s">
        <v>239</v>
      </c>
      <c r="C38" s="6">
        <v>19255.21</v>
      </c>
      <c r="D38" s="95" t="s">
        <v>240</v>
      </c>
    </row>
    <row r="39" spans="1:4" s="30" customFormat="1" ht="95.1" customHeight="1" x14ac:dyDescent="0.3">
      <c r="A39" s="114" t="s">
        <v>241</v>
      </c>
      <c r="B39" s="39" t="s">
        <v>239</v>
      </c>
      <c r="C39" s="6">
        <v>5358.32</v>
      </c>
      <c r="D39" s="60" t="s">
        <v>242</v>
      </c>
    </row>
    <row r="40" spans="1:4" s="30" customFormat="1" ht="15" customHeight="1" x14ac:dyDescent="0.3">
      <c r="A40" s="55"/>
      <c r="B40" s="39"/>
      <c r="C40" s="6"/>
      <c r="D40" s="54"/>
    </row>
    <row r="41" spans="1:4" s="30" customFormat="1" ht="15" customHeight="1" x14ac:dyDescent="0.3">
      <c r="A41" s="55" t="s">
        <v>32</v>
      </c>
      <c r="B41" s="39"/>
      <c r="C41" s="6">
        <f>SUM(C38:C39)</f>
        <v>24613.53</v>
      </c>
      <c r="D41" s="54"/>
    </row>
    <row r="42" spans="1:4" s="30" customFormat="1" ht="15" customHeight="1" thickBot="1" x14ac:dyDescent="0.35">
      <c r="A42" s="58"/>
      <c r="B42" s="64"/>
      <c r="C42" s="59"/>
      <c r="D42" s="65"/>
    </row>
    <row r="43" spans="1:4" s="31" customFormat="1" ht="15" customHeight="1" thickBot="1" x14ac:dyDescent="0.35">
      <c r="A43" s="39"/>
      <c r="B43" s="39"/>
      <c r="C43" s="6"/>
      <c r="D43" s="39"/>
    </row>
    <row r="44" spans="1:4" ht="20.100000000000001" customHeight="1" thickBot="1" x14ac:dyDescent="0.35">
      <c r="A44" s="122" t="s">
        <v>62</v>
      </c>
      <c r="B44" s="123"/>
      <c r="C44" s="123"/>
      <c r="D44" s="124"/>
    </row>
    <row r="45" spans="1:4" ht="20.100000000000001" customHeight="1" thickBot="1" x14ac:dyDescent="0.35">
      <c r="A45" s="125" t="s">
        <v>28</v>
      </c>
      <c r="B45" s="126"/>
      <c r="C45" s="126"/>
      <c r="D45" s="127"/>
    </row>
    <row r="46" spans="1:4" ht="15" customHeight="1" x14ac:dyDescent="0.3">
      <c r="A46" s="55" t="s">
        <v>53</v>
      </c>
      <c r="B46" s="73" t="s">
        <v>5</v>
      </c>
      <c r="C46" s="91">
        <v>3843</v>
      </c>
      <c r="D46" s="92"/>
    </row>
    <row r="47" spans="1:4" ht="15" customHeight="1" x14ac:dyDescent="0.3">
      <c r="A47" s="55"/>
      <c r="B47" s="39"/>
      <c r="C47" s="47"/>
      <c r="D47" s="54"/>
    </row>
    <row r="48" spans="1:4" ht="15" customHeight="1" x14ac:dyDescent="0.3">
      <c r="A48" s="55" t="s">
        <v>54</v>
      </c>
      <c r="B48" s="39" t="s">
        <v>5</v>
      </c>
      <c r="C48" s="47">
        <v>4535</v>
      </c>
      <c r="D48" s="117" t="s">
        <v>172</v>
      </c>
    </row>
    <row r="49" spans="1:4" ht="15" customHeight="1" x14ac:dyDescent="0.3">
      <c r="A49" s="55"/>
      <c r="B49" s="71" t="s">
        <v>29</v>
      </c>
      <c r="C49" s="49">
        <v>13605</v>
      </c>
      <c r="D49" s="117"/>
    </row>
    <row r="50" spans="1:4" ht="15" customHeight="1" x14ac:dyDescent="0.3">
      <c r="A50" s="55"/>
      <c r="B50" s="61" t="s">
        <v>31</v>
      </c>
      <c r="C50" s="6">
        <f>SUM(C48:C49)</f>
        <v>18140</v>
      </c>
      <c r="D50" s="117"/>
    </row>
    <row r="51" spans="1:4" ht="15" customHeight="1" x14ac:dyDescent="0.3">
      <c r="A51" s="55"/>
      <c r="B51" s="61"/>
      <c r="C51" s="47"/>
      <c r="D51" s="54"/>
    </row>
    <row r="52" spans="1:4" ht="50.1" customHeight="1" x14ac:dyDescent="0.3">
      <c r="A52" s="55" t="s">
        <v>55</v>
      </c>
      <c r="B52" s="39" t="s">
        <v>8</v>
      </c>
      <c r="C52" s="6">
        <v>14141.400000000001</v>
      </c>
      <c r="D52" s="93" t="s">
        <v>173</v>
      </c>
    </row>
    <row r="53" spans="1:4" ht="15" customHeight="1" x14ac:dyDescent="0.3">
      <c r="A53" s="55"/>
      <c r="B53" s="39"/>
      <c r="C53" s="47"/>
      <c r="D53" s="54"/>
    </row>
    <row r="54" spans="1:4" ht="15" customHeight="1" x14ac:dyDescent="0.3">
      <c r="A54" s="55" t="s">
        <v>28</v>
      </c>
      <c r="B54" s="61" t="s">
        <v>5</v>
      </c>
      <c r="C54" s="47">
        <v>1532.6</v>
      </c>
      <c r="D54" s="138" t="s">
        <v>174</v>
      </c>
    </row>
    <row r="55" spans="1:4" ht="15" customHeight="1" x14ac:dyDescent="0.3">
      <c r="A55" s="55" t="s">
        <v>103</v>
      </c>
      <c r="B55" s="39" t="s">
        <v>11</v>
      </c>
      <c r="C55" s="47">
        <v>10214.4</v>
      </c>
      <c r="D55" s="117"/>
    </row>
    <row r="56" spans="1:4" ht="15" customHeight="1" x14ac:dyDescent="0.3">
      <c r="A56" s="55"/>
      <c r="B56" s="39" t="s">
        <v>6</v>
      </c>
      <c r="C56" s="47">
        <v>1902.6000000000001</v>
      </c>
      <c r="D56" s="117"/>
    </row>
    <row r="57" spans="1:4" ht="15" customHeight="1" x14ac:dyDescent="0.3">
      <c r="A57" s="55"/>
      <c r="B57" s="39" t="s">
        <v>7</v>
      </c>
      <c r="C57" s="47">
        <v>1751.3999999999999</v>
      </c>
      <c r="D57" s="117"/>
    </row>
    <row r="58" spans="1:4" ht="15" customHeight="1" x14ac:dyDescent="0.3">
      <c r="A58" s="55"/>
      <c r="B58" s="39" t="s">
        <v>8</v>
      </c>
      <c r="C58" s="47">
        <v>4231.5200000000004</v>
      </c>
      <c r="D58" s="117"/>
    </row>
    <row r="59" spans="1:4" ht="15" customHeight="1" x14ac:dyDescent="0.3">
      <c r="A59" s="55"/>
      <c r="B59" s="39" t="s">
        <v>3</v>
      </c>
      <c r="C59" s="47">
        <v>3679.2000000000003</v>
      </c>
      <c r="D59" s="117"/>
    </row>
    <row r="60" spans="1:4" ht="15" customHeight="1" x14ac:dyDescent="0.3">
      <c r="A60" s="55"/>
      <c r="B60" s="71" t="s">
        <v>13</v>
      </c>
      <c r="C60" s="49">
        <v>1565.5500000000002</v>
      </c>
      <c r="D60" s="117"/>
    </row>
    <row r="61" spans="1:4" ht="15" customHeight="1" x14ac:dyDescent="0.3">
      <c r="A61" s="55"/>
      <c r="B61" s="61" t="s">
        <v>31</v>
      </c>
      <c r="C61" s="6">
        <f>SUM(C54:C60)</f>
        <v>24877.27</v>
      </c>
      <c r="D61" s="117"/>
    </row>
    <row r="62" spans="1:4" ht="15" customHeight="1" x14ac:dyDescent="0.3">
      <c r="A62" s="55"/>
      <c r="B62" s="61"/>
      <c r="C62" s="47"/>
      <c r="D62" s="54"/>
    </row>
    <row r="63" spans="1:4" ht="15" customHeight="1" x14ac:dyDescent="0.3">
      <c r="A63" s="62" t="s">
        <v>105</v>
      </c>
      <c r="B63" s="39" t="s">
        <v>5</v>
      </c>
      <c r="C63" s="47">
        <v>9402.75</v>
      </c>
      <c r="D63" s="117"/>
    </row>
    <row r="64" spans="1:4" ht="15" customHeight="1" x14ac:dyDescent="0.3">
      <c r="A64" s="55" t="s">
        <v>104</v>
      </c>
      <c r="B64" s="39" t="s">
        <v>1</v>
      </c>
      <c r="C64" s="47">
        <v>12315.23</v>
      </c>
      <c r="D64" s="117"/>
    </row>
    <row r="65" spans="1:4" ht="15" customHeight="1" x14ac:dyDescent="0.3">
      <c r="A65" s="55"/>
      <c r="B65" s="39" t="s">
        <v>11</v>
      </c>
      <c r="C65" s="47">
        <v>12532.800000000001</v>
      </c>
      <c r="D65" s="117"/>
    </row>
    <row r="66" spans="1:4" ht="15" customHeight="1" x14ac:dyDescent="0.3">
      <c r="A66" s="55"/>
      <c r="B66" s="39" t="s">
        <v>6</v>
      </c>
      <c r="C66" s="47">
        <v>9418.0300000000007</v>
      </c>
      <c r="D66" s="117"/>
    </row>
    <row r="67" spans="1:4" ht="15" customHeight="1" x14ac:dyDescent="0.3">
      <c r="A67" s="55"/>
      <c r="B67" s="39" t="s">
        <v>7</v>
      </c>
      <c r="C67" s="47">
        <v>8413.52</v>
      </c>
      <c r="D67" s="117"/>
    </row>
    <row r="68" spans="1:4" ht="15" customHeight="1" x14ac:dyDescent="0.3">
      <c r="A68" s="55"/>
      <c r="B68" s="71" t="s">
        <v>3</v>
      </c>
      <c r="C68" s="49">
        <v>17658.449999999997</v>
      </c>
      <c r="D68" s="117"/>
    </row>
    <row r="69" spans="1:4" ht="15" customHeight="1" x14ac:dyDescent="0.3">
      <c r="A69" s="55"/>
      <c r="B69" s="61" t="s">
        <v>31</v>
      </c>
      <c r="C69" s="6">
        <f>SUM(C63:C68)</f>
        <v>69740.78</v>
      </c>
      <c r="D69" s="117"/>
    </row>
    <row r="70" spans="1:4" ht="15" customHeight="1" x14ac:dyDescent="0.3">
      <c r="A70" s="55"/>
      <c r="B70" s="39"/>
      <c r="C70" s="6"/>
      <c r="D70" s="54"/>
    </row>
    <row r="71" spans="1:4" ht="15" customHeight="1" x14ac:dyDescent="0.3">
      <c r="A71" s="55" t="s">
        <v>32</v>
      </c>
      <c r="B71" s="39"/>
      <c r="C71" s="6">
        <f>C46+C50+C52++C61+C69</f>
        <v>130742.45</v>
      </c>
      <c r="D71" s="54"/>
    </row>
    <row r="72" spans="1:4" ht="15" customHeight="1" thickBot="1" x14ac:dyDescent="0.35">
      <c r="A72" s="94"/>
      <c r="B72" s="64"/>
      <c r="C72" s="59"/>
      <c r="D72" s="65"/>
    </row>
    <row r="73" spans="1:4" ht="15" customHeight="1" thickBot="1" x14ac:dyDescent="0.35"/>
    <row r="74" spans="1:4" s="34" customFormat="1" ht="20.100000000000001" customHeight="1" thickBot="1" x14ac:dyDescent="0.35">
      <c r="A74" s="125" t="s">
        <v>176</v>
      </c>
      <c r="B74" s="126"/>
      <c r="C74" s="126"/>
      <c r="D74" s="127"/>
    </row>
    <row r="75" spans="1:4" s="30" customFormat="1" ht="50.1" customHeight="1" x14ac:dyDescent="0.3">
      <c r="A75" s="55" t="s">
        <v>175</v>
      </c>
      <c r="B75" s="39" t="s">
        <v>177</v>
      </c>
      <c r="C75" s="6">
        <v>2994.76</v>
      </c>
      <c r="D75" s="95" t="s">
        <v>178</v>
      </c>
    </row>
    <row r="76" spans="1:4" s="30" customFormat="1" ht="15" customHeight="1" x14ac:dyDescent="0.3">
      <c r="A76" s="55"/>
      <c r="B76" s="61"/>
      <c r="C76" s="47"/>
      <c r="D76" s="54"/>
    </row>
    <row r="77" spans="1:4" s="30" customFormat="1" ht="15" customHeight="1" x14ac:dyDescent="0.3">
      <c r="A77" s="55" t="s">
        <v>32</v>
      </c>
      <c r="B77" s="39"/>
      <c r="C77" s="6">
        <f>C75</f>
        <v>2994.76</v>
      </c>
      <c r="D77" s="54"/>
    </row>
    <row r="78" spans="1:4" s="30" customFormat="1" ht="15" customHeight="1" thickBot="1" x14ac:dyDescent="0.35">
      <c r="A78" s="94"/>
      <c r="B78" s="64"/>
      <c r="C78" s="59"/>
      <c r="D78" s="65"/>
    </row>
    <row r="79" spans="1:4" s="30" customFormat="1" ht="15" customHeight="1" x14ac:dyDescent="0.3">
      <c r="A79" s="31"/>
      <c r="C79" s="31"/>
    </row>
  </sheetData>
  <mergeCells count="16">
    <mergeCell ref="A74:D74"/>
    <mergeCell ref="A1:D1"/>
    <mergeCell ref="D48:D50"/>
    <mergeCell ref="D54:D61"/>
    <mergeCell ref="D63:D69"/>
    <mergeCell ref="A45:D45"/>
    <mergeCell ref="A2:D2"/>
    <mergeCell ref="A5:D5"/>
    <mergeCell ref="A6:D6"/>
    <mergeCell ref="A44:D44"/>
    <mergeCell ref="D9:D13"/>
    <mergeCell ref="D17:D20"/>
    <mergeCell ref="A25:D25"/>
    <mergeCell ref="D26:D31"/>
    <mergeCell ref="A36:D36"/>
    <mergeCell ref="A37:D37"/>
  </mergeCells>
  <printOptions horizontalCentered="1"/>
  <pageMargins left="0.31496062992125984" right="0.31496062992125984" top="0.55118110236220474" bottom="0.35433070866141736" header="0.31496062992125984" footer="0.19685039370078741"/>
  <pageSetup paperSize="9" orientation="landscape" r:id="rId1"/>
  <headerFooter>
    <oddFooter>&amp;C&amp;9&amp;P</oddFooter>
  </headerFooter>
  <rowBreaks count="3" manualBreakCount="3">
    <brk id="24" max="16383" man="1"/>
    <brk id="42" max="16383" man="1"/>
    <brk id="7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zoomScaleNormal="100" zoomScaleSheetLayoutView="100" workbookViewId="0">
      <selection activeCell="A7" sqref="A7"/>
    </sheetView>
  </sheetViews>
  <sheetFormatPr defaultColWidth="34.5546875" defaultRowHeight="14.4" x14ac:dyDescent="0.3"/>
  <cols>
    <col min="1" max="1" width="30.6640625" style="3" customWidth="1"/>
    <col min="2" max="2" width="35.6640625" style="1" customWidth="1"/>
    <col min="3" max="3" width="15.6640625" style="3" customWidth="1"/>
    <col min="4" max="4" width="48.6640625" style="1" customWidth="1"/>
    <col min="5" max="5" width="7.44140625" style="1" customWidth="1"/>
    <col min="6" max="16384" width="34.5546875" style="1"/>
  </cols>
  <sheetData>
    <row r="1" spans="1:4" s="30" customFormat="1" ht="20.100000000000001" customHeight="1" thickBot="1" x14ac:dyDescent="0.35">
      <c r="A1" s="128"/>
      <c r="B1" s="128"/>
      <c r="C1" s="128"/>
      <c r="D1" s="128"/>
    </row>
    <row r="2" spans="1:4" s="13" customFormat="1" ht="30" customHeight="1" thickBot="1" x14ac:dyDescent="0.35">
      <c r="A2" s="119" t="s">
        <v>235</v>
      </c>
      <c r="B2" s="120"/>
      <c r="C2" s="120"/>
      <c r="D2" s="121"/>
    </row>
    <row r="3" spans="1:4" s="13" customFormat="1" ht="30" customHeight="1" thickBot="1" x14ac:dyDescent="0.35">
      <c r="A3" s="24" t="s">
        <v>56</v>
      </c>
      <c r="B3" s="15" t="s">
        <v>58</v>
      </c>
      <c r="C3" s="15" t="s">
        <v>59</v>
      </c>
      <c r="D3" s="19" t="s">
        <v>61</v>
      </c>
    </row>
    <row r="4" spans="1:4" ht="15" customHeight="1" thickBot="1" x14ac:dyDescent="0.35">
      <c r="A4" s="5"/>
      <c r="B4" s="5"/>
      <c r="C4" s="21"/>
      <c r="D4" s="5"/>
    </row>
    <row r="5" spans="1:4" s="13" customFormat="1" ht="20.100000000000001" customHeight="1" thickBot="1" x14ac:dyDescent="0.35">
      <c r="A5" s="122" t="s">
        <v>63</v>
      </c>
      <c r="B5" s="123"/>
      <c r="C5" s="123"/>
      <c r="D5" s="124"/>
    </row>
    <row r="6" spans="1:4" s="13" customFormat="1" ht="20.100000000000001" customHeight="1" thickBot="1" x14ac:dyDescent="0.35">
      <c r="A6" s="125" t="s">
        <v>133</v>
      </c>
      <c r="B6" s="126"/>
      <c r="C6" s="126"/>
      <c r="D6" s="127"/>
    </row>
    <row r="7" spans="1:4" ht="15" customHeight="1" x14ac:dyDescent="0.3">
      <c r="A7" s="72" t="s">
        <v>14</v>
      </c>
      <c r="B7" s="73"/>
      <c r="C7" s="96"/>
      <c r="D7" s="139" t="s">
        <v>109</v>
      </c>
    </row>
    <row r="8" spans="1:4" ht="28.8" x14ac:dyDescent="0.3">
      <c r="A8" s="89" t="s">
        <v>64</v>
      </c>
      <c r="B8" s="61" t="s">
        <v>8</v>
      </c>
      <c r="C8" s="47">
        <v>969.57</v>
      </c>
      <c r="D8" s="140"/>
    </row>
    <row r="9" spans="1:4" ht="15" customHeight="1" x14ac:dyDescent="0.3">
      <c r="A9" s="89" t="s">
        <v>65</v>
      </c>
      <c r="B9" s="61" t="s">
        <v>8</v>
      </c>
      <c r="C9" s="47">
        <v>447.68</v>
      </c>
      <c r="D9" s="140"/>
    </row>
    <row r="10" spans="1:4" ht="15" customHeight="1" x14ac:dyDescent="0.3">
      <c r="A10" s="89" t="s">
        <v>66</v>
      </c>
      <c r="B10" s="61" t="s">
        <v>8</v>
      </c>
      <c r="C10" s="47">
        <v>691.86</v>
      </c>
      <c r="D10" s="140"/>
    </row>
    <row r="11" spans="1:4" ht="28.8" x14ac:dyDescent="0.3">
      <c r="A11" s="89" t="s">
        <v>67</v>
      </c>
      <c r="B11" s="61" t="s">
        <v>8</v>
      </c>
      <c r="C11" s="47">
        <v>447.68</v>
      </c>
      <c r="D11" s="140"/>
    </row>
    <row r="12" spans="1:4" ht="15" customHeight="1" x14ac:dyDescent="0.3">
      <c r="A12" s="89" t="s">
        <v>68</v>
      </c>
      <c r="B12" s="61" t="s">
        <v>8</v>
      </c>
      <c r="C12" s="47">
        <v>654.73</v>
      </c>
      <c r="D12" s="140"/>
    </row>
    <row r="13" spans="1:4" ht="15" customHeight="1" x14ac:dyDescent="0.3">
      <c r="A13" s="89" t="s">
        <v>69</v>
      </c>
      <c r="B13" s="61" t="s">
        <v>8</v>
      </c>
      <c r="C13" s="47">
        <v>333.44000000000005</v>
      </c>
      <c r="D13" s="140"/>
    </row>
    <row r="14" spans="1:4" x14ac:dyDescent="0.3">
      <c r="A14" s="89" t="s">
        <v>70</v>
      </c>
      <c r="B14" s="61" t="s">
        <v>8</v>
      </c>
      <c r="C14" s="47">
        <v>333.44000000000005</v>
      </c>
      <c r="D14" s="140"/>
    </row>
    <row r="15" spans="1:4" ht="15" customHeight="1" x14ac:dyDescent="0.3">
      <c r="A15" s="89" t="s">
        <v>71</v>
      </c>
      <c r="B15" s="61" t="s">
        <v>8</v>
      </c>
      <c r="C15" s="47">
        <v>431.97</v>
      </c>
      <c r="D15" s="140"/>
    </row>
    <row r="16" spans="1:4" ht="15" customHeight="1" x14ac:dyDescent="0.3">
      <c r="A16" s="89" t="s">
        <v>72</v>
      </c>
      <c r="B16" s="61" t="s">
        <v>8</v>
      </c>
      <c r="C16" s="47">
        <v>431.97</v>
      </c>
      <c r="D16" s="140"/>
    </row>
    <row r="17" spans="1:4" ht="28.8" x14ac:dyDescent="0.3">
      <c r="A17" s="89" t="s">
        <v>73</v>
      </c>
      <c r="B17" s="61" t="s">
        <v>8</v>
      </c>
      <c r="C17" s="47">
        <v>808.25</v>
      </c>
      <c r="D17" s="140"/>
    </row>
    <row r="18" spans="1:4" ht="15" customHeight="1" x14ac:dyDescent="0.3">
      <c r="A18" s="89" t="s">
        <v>74</v>
      </c>
      <c r="B18" s="61" t="s">
        <v>8</v>
      </c>
      <c r="C18" s="47">
        <v>431.97</v>
      </c>
      <c r="D18" s="140"/>
    </row>
    <row r="19" spans="1:4" ht="15" customHeight="1" x14ac:dyDescent="0.3">
      <c r="A19" s="89" t="s">
        <v>75</v>
      </c>
      <c r="B19" s="61" t="s">
        <v>1</v>
      </c>
      <c r="C19" s="47">
        <v>2394</v>
      </c>
      <c r="D19" s="140"/>
    </row>
    <row r="20" spans="1:4" ht="15" customHeight="1" x14ac:dyDescent="0.3">
      <c r="A20" s="89" t="s">
        <v>76</v>
      </c>
      <c r="B20" s="61" t="s">
        <v>8</v>
      </c>
      <c r="C20" s="47">
        <v>333.44000000000005</v>
      </c>
      <c r="D20" s="140"/>
    </row>
    <row r="21" spans="1:4" ht="15" customHeight="1" x14ac:dyDescent="0.3">
      <c r="A21" s="89" t="s">
        <v>77</v>
      </c>
      <c r="B21" s="61" t="s">
        <v>8</v>
      </c>
      <c r="C21" s="47">
        <v>447.68</v>
      </c>
      <c r="D21" s="140"/>
    </row>
    <row r="22" spans="1:4" ht="15" customHeight="1" x14ac:dyDescent="0.3">
      <c r="A22" s="89" t="s">
        <v>78</v>
      </c>
      <c r="B22" s="61" t="s">
        <v>1</v>
      </c>
      <c r="C22" s="47">
        <v>4788</v>
      </c>
      <c r="D22" s="140"/>
    </row>
    <row r="23" spans="1:4" ht="28.8" x14ac:dyDescent="0.3">
      <c r="A23" s="89" t="s">
        <v>79</v>
      </c>
      <c r="B23" s="61" t="s">
        <v>8</v>
      </c>
      <c r="C23" s="47">
        <v>447.68</v>
      </c>
      <c r="D23" s="140"/>
    </row>
    <row r="24" spans="1:4" ht="15" customHeight="1" x14ac:dyDescent="0.3">
      <c r="A24" s="89" t="s">
        <v>80</v>
      </c>
      <c r="B24" s="61" t="s">
        <v>8</v>
      </c>
      <c r="C24" s="47">
        <v>664.02</v>
      </c>
      <c r="D24" s="140"/>
    </row>
    <row r="25" spans="1:4" x14ac:dyDescent="0.3">
      <c r="A25" s="89" t="s">
        <v>81</v>
      </c>
      <c r="B25" s="61" t="s">
        <v>8</v>
      </c>
      <c r="C25" s="47">
        <v>299.16000000000003</v>
      </c>
      <c r="D25" s="140"/>
    </row>
    <row r="26" spans="1:4" ht="28.8" x14ac:dyDescent="0.3">
      <c r="A26" s="89" t="s">
        <v>82</v>
      </c>
      <c r="B26" s="61" t="s">
        <v>7</v>
      </c>
      <c r="C26" s="47">
        <v>1751.3999999999999</v>
      </c>
      <c r="D26" s="140"/>
    </row>
    <row r="27" spans="1:4" ht="15" customHeight="1" x14ac:dyDescent="0.3">
      <c r="A27" s="89" t="s">
        <v>83</v>
      </c>
      <c r="B27" s="61" t="s">
        <v>8</v>
      </c>
      <c r="C27" s="47">
        <v>808.25</v>
      </c>
      <c r="D27" s="140"/>
    </row>
    <row r="28" spans="1:4" ht="15" customHeight="1" x14ac:dyDescent="0.3">
      <c r="A28" s="89" t="s">
        <v>84</v>
      </c>
      <c r="B28" s="61" t="s">
        <v>8</v>
      </c>
      <c r="C28" s="47">
        <v>970.31999999999994</v>
      </c>
      <c r="D28" s="140"/>
    </row>
    <row r="29" spans="1:4" ht="15" customHeight="1" x14ac:dyDescent="0.3">
      <c r="A29" s="89" t="s">
        <v>85</v>
      </c>
      <c r="B29" s="61" t="s">
        <v>8</v>
      </c>
      <c r="C29" s="47">
        <v>664.02</v>
      </c>
      <c r="D29" s="140"/>
    </row>
    <row r="30" spans="1:4" ht="15" customHeight="1" x14ac:dyDescent="0.3">
      <c r="A30" s="89" t="s">
        <v>86</v>
      </c>
      <c r="B30" s="61" t="s">
        <v>8</v>
      </c>
      <c r="C30" s="47">
        <v>431.97</v>
      </c>
      <c r="D30" s="140"/>
    </row>
    <row r="31" spans="1:4" ht="15" customHeight="1" x14ac:dyDescent="0.3">
      <c r="A31" s="89" t="s">
        <v>87</v>
      </c>
      <c r="B31" s="61" t="s">
        <v>3</v>
      </c>
      <c r="C31" s="47">
        <v>249.9</v>
      </c>
      <c r="D31" s="140"/>
    </row>
    <row r="32" spans="1:4" ht="15" customHeight="1" x14ac:dyDescent="0.3">
      <c r="A32" s="97" t="s">
        <v>88</v>
      </c>
      <c r="B32" s="61" t="s">
        <v>8</v>
      </c>
      <c r="C32" s="47">
        <v>474.80999999999995</v>
      </c>
      <c r="D32" s="140"/>
    </row>
    <row r="33" spans="1:4" ht="28.8" x14ac:dyDescent="0.3">
      <c r="A33" s="89" t="s">
        <v>89</v>
      </c>
      <c r="B33" s="61" t="s">
        <v>8</v>
      </c>
      <c r="C33" s="47">
        <v>299.16000000000003</v>
      </c>
      <c r="D33" s="140"/>
    </row>
    <row r="34" spans="1:4" ht="15" customHeight="1" x14ac:dyDescent="0.3">
      <c r="A34" s="89" t="s">
        <v>90</v>
      </c>
      <c r="B34" s="71" t="s">
        <v>8</v>
      </c>
      <c r="C34" s="49">
        <v>299.16000000000003</v>
      </c>
      <c r="D34" s="140"/>
    </row>
    <row r="35" spans="1:4" ht="15" customHeight="1" x14ac:dyDescent="0.3">
      <c r="A35" s="68"/>
      <c r="B35" s="61" t="s">
        <v>31</v>
      </c>
      <c r="C35" s="6">
        <f>SUM(C8:C34)</f>
        <v>21305.530000000006</v>
      </c>
      <c r="D35" s="140"/>
    </row>
    <row r="36" spans="1:4" s="31" customFormat="1" ht="15" customHeight="1" x14ac:dyDescent="0.3">
      <c r="A36" s="50"/>
      <c r="B36" s="39"/>
      <c r="C36" s="6"/>
      <c r="D36" s="54"/>
    </row>
    <row r="37" spans="1:4" ht="216" x14ac:dyDescent="0.3">
      <c r="A37" s="55" t="s">
        <v>15</v>
      </c>
      <c r="B37" s="61" t="s">
        <v>33</v>
      </c>
      <c r="C37" s="6">
        <v>8365.5</v>
      </c>
      <c r="D37" s="60" t="s">
        <v>134</v>
      </c>
    </row>
    <row r="38" spans="1:4" ht="15" customHeight="1" x14ac:dyDescent="0.3">
      <c r="A38" s="90"/>
      <c r="B38" s="61"/>
      <c r="C38" s="47"/>
      <c r="D38" s="54"/>
    </row>
    <row r="39" spans="1:4" ht="30" customHeight="1" x14ac:dyDescent="0.3">
      <c r="A39" s="62" t="s">
        <v>131</v>
      </c>
      <c r="B39" s="61" t="s">
        <v>1</v>
      </c>
      <c r="C39" s="47">
        <v>4788</v>
      </c>
      <c r="D39" s="117" t="s">
        <v>130</v>
      </c>
    </row>
    <row r="40" spans="1:4" ht="15" customHeight="1" x14ac:dyDescent="0.3">
      <c r="A40" s="68"/>
      <c r="B40" s="71" t="s">
        <v>8</v>
      </c>
      <c r="C40" s="49">
        <v>1098.8400000000001</v>
      </c>
      <c r="D40" s="117"/>
    </row>
    <row r="41" spans="1:4" ht="15" customHeight="1" x14ac:dyDescent="0.3">
      <c r="A41" s="68"/>
      <c r="B41" s="61" t="s">
        <v>31</v>
      </c>
      <c r="C41" s="6">
        <f>SUM(C39:C40)</f>
        <v>5886.84</v>
      </c>
      <c r="D41" s="117"/>
    </row>
    <row r="42" spans="1:4" ht="15" customHeight="1" x14ac:dyDescent="0.3">
      <c r="A42" s="68"/>
      <c r="B42" s="61"/>
      <c r="C42" s="47"/>
      <c r="D42" s="54"/>
    </row>
    <row r="43" spans="1:4" ht="57.6" x14ac:dyDescent="0.3">
      <c r="A43" s="55" t="s">
        <v>34</v>
      </c>
      <c r="B43" s="39" t="s">
        <v>8</v>
      </c>
      <c r="C43" s="85">
        <v>664.02</v>
      </c>
      <c r="D43" s="93" t="s">
        <v>109</v>
      </c>
    </row>
    <row r="44" spans="1:4" ht="15" customHeight="1" x14ac:dyDescent="0.3">
      <c r="A44" s="68"/>
      <c r="B44" s="39"/>
      <c r="C44" s="39"/>
      <c r="D44" s="54"/>
    </row>
    <row r="45" spans="1:4" s="31" customFormat="1" ht="15" customHeight="1" x14ac:dyDescent="0.3">
      <c r="A45" s="55" t="s">
        <v>16</v>
      </c>
      <c r="B45" s="61" t="s">
        <v>17</v>
      </c>
      <c r="C45" s="47">
        <v>5421.36</v>
      </c>
      <c r="D45" s="117" t="s">
        <v>139</v>
      </c>
    </row>
    <row r="46" spans="1:4" ht="15" customHeight="1" x14ac:dyDescent="0.3">
      <c r="A46" s="68"/>
      <c r="B46" s="61" t="s">
        <v>13</v>
      </c>
      <c r="C46" s="47">
        <v>4326</v>
      </c>
      <c r="D46" s="117"/>
    </row>
    <row r="47" spans="1:4" ht="15" customHeight="1" x14ac:dyDescent="0.3">
      <c r="A47" s="68"/>
      <c r="B47" s="46" t="s">
        <v>135</v>
      </c>
      <c r="C47" s="47">
        <v>1365.78</v>
      </c>
      <c r="D47" s="117"/>
    </row>
    <row r="48" spans="1:4" s="30" customFormat="1" ht="15" customHeight="1" x14ac:dyDescent="0.3">
      <c r="A48" s="68"/>
      <c r="B48" s="46" t="s">
        <v>136</v>
      </c>
      <c r="C48" s="47">
        <v>1062.5</v>
      </c>
      <c r="D48" s="117"/>
    </row>
    <row r="49" spans="1:4" ht="15" customHeight="1" x14ac:dyDescent="0.3">
      <c r="A49" s="68"/>
      <c r="B49" s="71" t="s">
        <v>137</v>
      </c>
      <c r="C49" s="49">
        <v>1318.56</v>
      </c>
      <c r="D49" s="117"/>
    </row>
    <row r="50" spans="1:4" ht="279.89999999999998" customHeight="1" x14ac:dyDescent="0.3">
      <c r="A50" s="68"/>
      <c r="B50" s="61" t="s">
        <v>31</v>
      </c>
      <c r="C50" s="6">
        <f>SUM(C45:C49)</f>
        <v>13494.2</v>
      </c>
      <c r="D50" s="117"/>
    </row>
    <row r="51" spans="1:4" s="30" customFormat="1" ht="15" customHeight="1" x14ac:dyDescent="0.3">
      <c r="A51" s="55" t="s">
        <v>32</v>
      </c>
      <c r="B51" s="39"/>
      <c r="C51" s="6">
        <f>C35+C37+C41+C43+C50</f>
        <v>49716.090000000011</v>
      </c>
      <c r="D51" s="54"/>
    </row>
    <row r="52" spans="1:4" ht="15" customHeight="1" thickBot="1" x14ac:dyDescent="0.35">
      <c r="A52" s="98"/>
      <c r="B52" s="64"/>
      <c r="C52" s="59"/>
      <c r="D52" s="65"/>
    </row>
    <row r="53" spans="1:4" ht="15" customHeight="1" thickBot="1" x14ac:dyDescent="0.35">
      <c r="A53" s="99"/>
      <c r="B53" s="39"/>
      <c r="C53" s="6"/>
      <c r="D53" s="39"/>
    </row>
    <row r="54" spans="1:4" s="13" customFormat="1" ht="20.100000000000001" customHeight="1" thickBot="1" x14ac:dyDescent="0.35">
      <c r="A54" s="125" t="s">
        <v>18</v>
      </c>
      <c r="B54" s="126"/>
      <c r="C54" s="126"/>
      <c r="D54" s="127"/>
    </row>
    <row r="55" spans="1:4" ht="15" customHeight="1" x14ac:dyDescent="0.3">
      <c r="A55" s="100" t="s">
        <v>112</v>
      </c>
      <c r="B55" s="73" t="s">
        <v>113</v>
      </c>
      <c r="C55" s="91">
        <v>8299.1999999999989</v>
      </c>
      <c r="D55" s="95"/>
    </row>
    <row r="56" spans="1:4" s="3" customFormat="1" ht="15" customHeight="1" x14ac:dyDescent="0.3">
      <c r="A56" s="68"/>
      <c r="B56" s="39"/>
      <c r="C56" s="47"/>
      <c r="D56" s="54"/>
    </row>
    <row r="57" spans="1:4" s="3" customFormat="1" ht="28.8" x14ac:dyDescent="0.3">
      <c r="A57" s="55" t="s">
        <v>35</v>
      </c>
      <c r="B57" s="102" t="s">
        <v>114</v>
      </c>
      <c r="C57" s="47">
        <v>3081.1200000000003</v>
      </c>
      <c r="D57" s="60"/>
    </row>
    <row r="58" spans="1:4" s="31" customFormat="1" ht="15" customHeight="1" x14ac:dyDescent="0.3">
      <c r="A58" s="55"/>
      <c r="B58" s="102" t="s">
        <v>141</v>
      </c>
      <c r="C58" s="47">
        <v>3256</v>
      </c>
      <c r="D58" s="60"/>
    </row>
    <row r="59" spans="1:4" s="31" customFormat="1" ht="15" customHeight="1" x14ac:dyDescent="0.3">
      <c r="A59" s="55"/>
      <c r="B59" s="102" t="s">
        <v>142</v>
      </c>
      <c r="C59" s="47">
        <v>1746</v>
      </c>
      <c r="D59" s="60"/>
    </row>
    <row r="60" spans="1:4" s="31" customFormat="1" ht="15" customHeight="1" x14ac:dyDescent="0.3">
      <c r="A60" s="55"/>
      <c r="B60" s="102" t="s">
        <v>143</v>
      </c>
      <c r="C60" s="47">
        <v>2508</v>
      </c>
      <c r="D60" s="60"/>
    </row>
    <row r="61" spans="1:4" s="31" customFormat="1" ht="15" customHeight="1" x14ac:dyDescent="0.3">
      <c r="A61" s="55"/>
      <c r="B61" s="102" t="s">
        <v>144</v>
      </c>
      <c r="C61" s="47">
        <v>3227.84</v>
      </c>
      <c r="D61" s="60"/>
    </row>
    <row r="62" spans="1:4" s="31" customFormat="1" ht="15" customHeight="1" x14ac:dyDescent="0.3">
      <c r="A62" s="55"/>
      <c r="B62" s="74" t="s">
        <v>145</v>
      </c>
      <c r="C62" s="49">
        <v>836</v>
      </c>
      <c r="D62" s="60"/>
    </row>
    <row r="63" spans="1:4" s="30" customFormat="1" ht="15" customHeight="1" x14ac:dyDescent="0.3">
      <c r="A63" s="68"/>
      <c r="B63" s="51" t="s">
        <v>31</v>
      </c>
      <c r="C63" s="52">
        <f>SUM(C57:C62)</f>
        <v>14654.960000000001</v>
      </c>
      <c r="D63" s="60"/>
    </row>
    <row r="64" spans="1:4" ht="15" customHeight="1" x14ac:dyDescent="0.3">
      <c r="A64" s="68"/>
      <c r="B64" s="39"/>
      <c r="C64" s="47"/>
      <c r="D64" s="54"/>
    </row>
    <row r="65" spans="1:4" ht="15" customHeight="1" x14ac:dyDescent="0.3">
      <c r="A65" s="55" t="s">
        <v>36</v>
      </c>
      <c r="B65" s="39" t="s">
        <v>13</v>
      </c>
      <c r="C65" s="6">
        <v>4200</v>
      </c>
      <c r="D65" s="60"/>
    </row>
    <row r="66" spans="1:4" ht="15" customHeight="1" x14ac:dyDescent="0.3">
      <c r="A66" s="68"/>
      <c r="B66" s="39"/>
      <c r="C66" s="47"/>
      <c r="D66" s="54"/>
    </row>
    <row r="67" spans="1:4" s="30" customFormat="1" ht="15" customHeight="1" x14ac:dyDescent="0.3">
      <c r="A67" s="55" t="s">
        <v>16</v>
      </c>
      <c r="B67" s="39" t="s">
        <v>1</v>
      </c>
      <c r="C67" s="47">
        <v>29156.399999999998</v>
      </c>
      <c r="D67" s="60"/>
    </row>
    <row r="68" spans="1:4" s="30" customFormat="1" ht="15" customHeight="1" x14ac:dyDescent="0.3">
      <c r="A68" s="89"/>
      <c r="B68" s="71" t="s">
        <v>11</v>
      </c>
      <c r="C68" s="49">
        <v>27972</v>
      </c>
      <c r="D68" s="60"/>
    </row>
    <row r="69" spans="1:4" s="30" customFormat="1" ht="15" customHeight="1" x14ac:dyDescent="0.3">
      <c r="A69" s="68"/>
      <c r="B69" s="61" t="s">
        <v>31</v>
      </c>
      <c r="C69" s="6">
        <f>SUM(C67:C68)</f>
        <v>57128.399999999994</v>
      </c>
      <c r="D69" s="60"/>
    </row>
    <row r="70" spans="1:4" s="31" customFormat="1" ht="15" customHeight="1" x14ac:dyDescent="0.3">
      <c r="A70" s="68"/>
      <c r="B70" s="39"/>
      <c r="C70" s="47"/>
      <c r="D70" s="54"/>
    </row>
    <row r="71" spans="1:4" ht="15" customHeight="1" x14ac:dyDescent="0.3">
      <c r="A71" s="55" t="s">
        <v>32</v>
      </c>
      <c r="B71" s="39"/>
      <c r="C71" s="6">
        <f>C55+C63+C65+C69</f>
        <v>84282.559999999998</v>
      </c>
      <c r="D71" s="54"/>
    </row>
    <row r="72" spans="1:4" ht="15" customHeight="1" thickBot="1" x14ac:dyDescent="0.35">
      <c r="A72" s="94"/>
      <c r="B72" s="64"/>
      <c r="C72" s="59"/>
      <c r="D72" s="65"/>
    </row>
    <row r="73" spans="1:4" ht="15" customHeight="1" thickBot="1" x14ac:dyDescent="0.35">
      <c r="A73" s="103"/>
      <c r="B73" s="39"/>
      <c r="C73" s="6"/>
      <c r="D73" s="39"/>
    </row>
    <row r="74" spans="1:4" s="13" customFormat="1" ht="20.100000000000001" customHeight="1" thickBot="1" x14ac:dyDescent="0.35">
      <c r="A74" s="125" t="s">
        <v>95</v>
      </c>
      <c r="B74" s="126"/>
      <c r="C74" s="126"/>
      <c r="D74" s="127"/>
    </row>
    <row r="75" spans="1:4" ht="15" customHeight="1" x14ac:dyDescent="0.3">
      <c r="A75" s="72" t="s">
        <v>107</v>
      </c>
      <c r="B75" s="104" t="s">
        <v>5</v>
      </c>
      <c r="C75" s="101">
        <v>1135.26</v>
      </c>
      <c r="D75" s="116" t="s">
        <v>140</v>
      </c>
    </row>
    <row r="76" spans="1:4" ht="15" customHeight="1" x14ac:dyDescent="0.3">
      <c r="A76" s="68" t="s">
        <v>106</v>
      </c>
      <c r="B76" s="71" t="s">
        <v>8</v>
      </c>
      <c r="C76" s="49">
        <v>3134.46</v>
      </c>
      <c r="D76" s="117"/>
    </row>
    <row r="77" spans="1:4" ht="15" customHeight="1" x14ac:dyDescent="0.3">
      <c r="A77" s="68"/>
      <c r="B77" s="61" t="s">
        <v>31</v>
      </c>
      <c r="C77" s="6">
        <f>SUM(C75:C76)</f>
        <v>4269.72</v>
      </c>
      <c r="D77" s="117"/>
    </row>
    <row r="78" spans="1:4" ht="15" customHeight="1" x14ac:dyDescent="0.3">
      <c r="A78" s="68"/>
      <c r="B78" s="61"/>
      <c r="C78" s="47"/>
      <c r="D78" s="54"/>
    </row>
    <row r="79" spans="1:4" ht="43.2" x14ac:dyDescent="0.3">
      <c r="A79" s="55" t="s">
        <v>19</v>
      </c>
      <c r="B79" s="102" t="s">
        <v>37</v>
      </c>
      <c r="C79" s="6">
        <v>3360</v>
      </c>
      <c r="D79" s="93" t="s">
        <v>147</v>
      </c>
    </row>
    <row r="80" spans="1:4" ht="15" customHeight="1" x14ac:dyDescent="0.3">
      <c r="A80" s="68"/>
      <c r="B80" s="102"/>
      <c r="C80" s="47"/>
      <c r="D80" s="54"/>
    </row>
    <row r="81" spans="1:4" ht="15" customHeight="1" x14ac:dyDescent="0.3">
      <c r="A81" s="55" t="s">
        <v>32</v>
      </c>
      <c r="B81" s="39"/>
      <c r="C81" s="6">
        <f>C77+C79</f>
        <v>7629.72</v>
      </c>
      <c r="D81" s="54"/>
    </row>
    <row r="82" spans="1:4" ht="15" customHeight="1" thickBot="1" x14ac:dyDescent="0.35">
      <c r="A82" s="94"/>
      <c r="B82" s="64"/>
      <c r="C82" s="59"/>
      <c r="D82" s="65"/>
    </row>
    <row r="83" spans="1:4" ht="15" customHeight="1" thickBot="1" x14ac:dyDescent="0.35">
      <c r="A83" s="73"/>
      <c r="B83" s="73"/>
      <c r="C83" s="91"/>
      <c r="D83" s="73"/>
    </row>
    <row r="84" spans="1:4" s="13" customFormat="1" ht="20.100000000000001" customHeight="1" thickBot="1" x14ac:dyDescent="0.35">
      <c r="A84" s="122" t="s">
        <v>92</v>
      </c>
      <c r="B84" s="123"/>
      <c r="C84" s="123"/>
      <c r="D84" s="124"/>
    </row>
    <row r="85" spans="1:4" s="13" customFormat="1" ht="20.100000000000001" customHeight="1" thickBot="1" x14ac:dyDescent="0.35">
      <c r="A85" s="125" t="s">
        <v>41</v>
      </c>
      <c r="B85" s="126"/>
      <c r="C85" s="126"/>
      <c r="D85" s="127"/>
    </row>
    <row r="86" spans="1:4" ht="28.8" x14ac:dyDescent="0.3">
      <c r="A86" s="62" t="s">
        <v>42</v>
      </c>
      <c r="B86" s="104" t="s">
        <v>1</v>
      </c>
      <c r="C86" s="101">
        <v>2234.4</v>
      </c>
      <c r="D86" s="116"/>
    </row>
    <row r="87" spans="1:4" ht="15" customHeight="1" x14ac:dyDescent="0.3">
      <c r="A87" s="62"/>
      <c r="B87" s="61" t="s">
        <v>6</v>
      </c>
      <c r="C87" s="47">
        <v>1775.7600000000002</v>
      </c>
      <c r="D87" s="117"/>
    </row>
    <row r="88" spans="1:4" ht="15" customHeight="1" x14ac:dyDescent="0.3">
      <c r="A88" s="62"/>
      <c r="B88" s="61" t="s">
        <v>8</v>
      </c>
      <c r="C88" s="47">
        <v>2765.7000000000003</v>
      </c>
      <c r="D88" s="117"/>
    </row>
    <row r="89" spans="1:4" ht="15" customHeight="1" x14ac:dyDescent="0.3">
      <c r="A89" s="55"/>
      <c r="B89" s="71" t="s">
        <v>3</v>
      </c>
      <c r="C89" s="49">
        <v>3433.92</v>
      </c>
      <c r="D89" s="117"/>
    </row>
    <row r="90" spans="1:4" ht="15" customHeight="1" x14ac:dyDescent="0.3">
      <c r="A90" s="55"/>
      <c r="B90" s="61" t="s">
        <v>31</v>
      </c>
      <c r="C90" s="6">
        <f>SUM(C86:C89)</f>
        <v>10209.780000000001</v>
      </c>
      <c r="D90" s="117"/>
    </row>
    <row r="91" spans="1:4" ht="15" customHeight="1" x14ac:dyDescent="0.3">
      <c r="A91" s="55"/>
      <c r="B91" s="61"/>
      <c r="C91" s="47"/>
      <c r="D91" s="54"/>
    </row>
    <row r="92" spans="1:4" ht="15" customHeight="1" x14ac:dyDescent="0.3">
      <c r="A92" s="62" t="s">
        <v>43</v>
      </c>
      <c r="B92" s="61" t="s">
        <v>6</v>
      </c>
      <c r="C92" s="47">
        <v>1775.7600000000002</v>
      </c>
      <c r="D92" s="117"/>
    </row>
    <row r="93" spans="1:4" ht="15" customHeight="1" x14ac:dyDescent="0.3">
      <c r="A93" s="62"/>
      <c r="B93" s="61" t="s">
        <v>8</v>
      </c>
      <c r="C93" s="47">
        <v>2765.7000000000003</v>
      </c>
      <c r="D93" s="117"/>
    </row>
    <row r="94" spans="1:4" ht="15" customHeight="1" x14ac:dyDescent="0.3">
      <c r="A94" s="55"/>
      <c r="B94" s="71" t="s">
        <v>3</v>
      </c>
      <c r="C94" s="49">
        <v>3433.92</v>
      </c>
      <c r="D94" s="117"/>
    </row>
    <row r="95" spans="1:4" ht="15" customHeight="1" x14ac:dyDescent="0.3">
      <c r="A95" s="55"/>
      <c r="B95" s="61" t="s">
        <v>31</v>
      </c>
      <c r="C95" s="6">
        <f>SUM(C92:C94)</f>
        <v>7975.380000000001</v>
      </c>
      <c r="D95" s="117"/>
    </row>
    <row r="96" spans="1:4" ht="15" customHeight="1" x14ac:dyDescent="0.3">
      <c r="A96" s="55"/>
      <c r="B96" s="61"/>
      <c r="C96" s="47"/>
      <c r="D96" s="54"/>
    </row>
    <row r="97" spans="1:4" ht="15" customHeight="1" x14ac:dyDescent="0.3">
      <c r="A97" s="62" t="s">
        <v>44</v>
      </c>
      <c r="B97" s="61" t="s">
        <v>7</v>
      </c>
      <c r="C97" s="47">
        <v>1751.3999999999999</v>
      </c>
      <c r="D97" s="117"/>
    </row>
    <row r="98" spans="1:4" ht="15" customHeight="1" x14ac:dyDescent="0.3">
      <c r="A98" s="62"/>
      <c r="B98" s="61" t="s">
        <v>8</v>
      </c>
      <c r="C98" s="47">
        <v>3134.46</v>
      </c>
      <c r="D98" s="117"/>
    </row>
    <row r="99" spans="1:4" ht="15" customHeight="1" x14ac:dyDescent="0.3">
      <c r="A99" s="55"/>
      <c r="B99" s="71" t="s">
        <v>3</v>
      </c>
      <c r="C99" s="49">
        <v>3679.2000000000003</v>
      </c>
      <c r="D99" s="117"/>
    </row>
    <row r="100" spans="1:4" ht="15" customHeight="1" x14ac:dyDescent="0.3">
      <c r="A100" s="55"/>
      <c r="B100" s="61" t="s">
        <v>31</v>
      </c>
      <c r="C100" s="6">
        <f>SUM(C97:C99)</f>
        <v>8565.06</v>
      </c>
      <c r="D100" s="117"/>
    </row>
    <row r="101" spans="1:4" ht="15" customHeight="1" x14ac:dyDescent="0.3">
      <c r="A101" s="55"/>
      <c r="B101" s="61"/>
      <c r="C101" s="47"/>
      <c r="D101" s="54"/>
    </row>
    <row r="102" spans="1:4" ht="15" customHeight="1" x14ac:dyDescent="0.3">
      <c r="A102" s="62" t="s">
        <v>45</v>
      </c>
      <c r="B102" s="61" t="s">
        <v>1</v>
      </c>
      <c r="C102" s="47">
        <v>2394</v>
      </c>
      <c r="D102" s="117"/>
    </row>
    <row r="103" spans="1:4" ht="15" customHeight="1" x14ac:dyDescent="0.3">
      <c r="A103" s="62"/>
      <c r="B103" s="61" t="s">
        <v>8</v>
      </c>
      <c r="C103" s="47">
        <v>3134.46</v>
      </c>
      <c r="D103" s="117"/>
    </row>
    <row r="104" spans="1:4" ht="15" customHeight="1" x14ac:dyDescent="0.3">
      <c r="A104" s="55"/>
      <c r="B104" s="71" t="s">
        <v>3</v>
      </c>
      <c r="C104" s="49">
        <v>3679.2000000000003</v>
      </c>
      <c r="D104" s="117"/>
    </row>
    <row r="105" spans="1:4" ht="15" customHeight="1" x14ac:dyDescent="0.3">
      <c r="A105" s="55"/>
      <c r="B105" s="61" t="s">
        <v>31</v>
      </c>
      <c r="C105" s="6">
        <f>SUM(C102:C104)</f>
        <v>9207.66</v>
      </c>
      <c r="D105" s="117"/>
    </row>
    <row r="106" spans="1:4" ht="15" customHeight="1" x14ac:dyDescent="0.3">
      <c r="A106" s="55"/>
      <c r="B106" s="61"/>
      <c r="C106" s="47"/>
      <c r="D106" s="54"/>
    </row>
    <row r="107" spans="1:4" ht="28.8" x14ac:dyDescent="0.3">
      <c r="A107" s="62" t="s">
        <v>46</v>
      </c>
      <c r="B107" s="61" t="s">
        <v>1</v>
      </c>
      <c r="C107" s="47">
        <v>2394</v>
      </c>
      <c r="D107" s="117"/>
    </row>
    <row r="108" spans="1:4" ht="15" customHeight="1" x14ac:dyDescent="0.3">
      <c r="A108" s="62"/>
      <c r="B108" s="61" t="s">
        <v>8</v>
      </c>
      <c r="C108" s="47">
        <v>2765.7000000000003</v>
      </c>
      <c r="D108" s="117"/>
    </row>
    <row r="109" spans="1:4" ht="15" customHeight="1" x14ac:dyDescent="0.3">
      <c r="A109" s="55"/>
      <c r="B109" s="71" t="s">
        <v>3</v>
      </c>
      <c r="C109" s="49">
        <v>3679.2000000000003</v>
      </c>
      <c r="D109" s="117"/>
    </row>
    <row r="110" spans="1:4" ht="15" customHeight="1" x14ac:dyDescent="0.3">
      <c r="A110" s="55"/>
      <c r="B110" s="61" t="s">
        <v>31</v>
      </c>
      <c r="C110" s="6">
        <f>SUM(C107:C109)</f>
        <v>8838.9000000000015</v>
      </c>
      <c r="D110" s="117"/>
    </row>
    <row r="111" spans="1:4" ht="15" customHeight="1" x14ac:dyDescent="0.3">
      <c r="A111" s="55"/>
      <c r="B111" s="61"/>
      <c r="C111" s="47"/>
      <c r="D111" s="54"/>
    </row>
    <row r="112" spans="1:4" ht="28.8" x14ac:dyDescent="0.3">
      <c r="A112" s="62" t="s">
        <v>47</v>
      </c>
      <c r="B112" s="61" t="s">
        <v>1</v>
      </c>
      <c r="C112" s="47">
        <v>2234.4</v>
      </c>
      <c r="D112" s="117"/>
    </row>
    <row r="113" spans="1:4" ht="15" customHeight="1" x14ac:dyDescent="0.3">
      <c r="A113" s="62"/>
      <c r="B113" s="61" t="s">
        <v>7</v>
      </c>
      <c r="C113" s="47">
        <v>1634.64</v>
      </c>
      <c r="D113" s="117"/>
    </row>
    <row r="114" spans="1:4" ht="15" customHeight="1" x14ac:dyDescent="0.3">
      <c r="A114" s="62"/>
      <c r="B114" s="61" t="s">
        <v>8</v>
      </c>
      <c r="C114" s="47">
        <v>2765.7000000000003</v>
      </c>
      <c r="D114" s="117"/>
    </row>
    <row r="115" spans="1:4" ht="15" customHeight="1" x14ac:dyDescent="0.3">
      <c r="A115" s="55"/>
      <c r="B115" s="71" t="s">
        <v>3</v>
      </c>
      <c r="C115" s="49">
        <v>3433.92</v>
      </c>
      <c r="D115" s="117"/>
    </row>
    <row r="116" spans="1:4" ht="15" customHeight="1" x14ac:dyDescent="0.3">
      <c r="A116" s="55"/>
      <c r="B116" s="61" t="s">
        <v>31</v>
      </c>
      <c r="C116" s="6">
        <f>SUM(C112:C115)</f>
        <v>10068.66</v>
      </c>
      <c r="D116" s="117"/>
    </row>
    <row r="117" spans="1:4" ht="15" customHeight="1" x14ac:dyDescent="0.3">
      <c r="A117" s="55"/>
      <c r="B117" s="61"/>
      <c r="C117" s="47"/>
      <c r="D117" s="54"/>
    </row>
    <row r="118" spans="1:4" ht="28.8" x14ac:dyDescent="0.3">
      <c r="A118" s="62" t="s">
        <v>48</v>
      </c>
      <c r="B118" s="61" t="s">
        <v>1</v>
      </c>
      <c r="C118" s="47">
        <v>2234.4</v>
      </c>
      <c r="D118" s="117"/>
    </row>
    <row r="119" spans="1:4" ht="15" customHeight="1" x14ac:dyDescent="0.3">
      <c r="A119" s="62"/>
      <c r="B119" s="61" t="s">
        <v>8</v>
      </c>
      <c r="C119" s="47">
        <v>2765.7000000000003</v>
      </c>
      <c r="D119" s="117"/>
    </row>
    <row r="120" spans="1:4" ht="15" customHeight="1" x14ac:dyDescent="0.3">
      <c r="A120" s="55"/>
      <c r="B120" s="71" t="s">
        <v>3</v>
      </c>
      <c r="C120" s="49">
        <v>3433.92</v>
      </c>
      <c r="D120" s="117"/>
    </row>
    <row r="121" spans="1:4" ht="15" customHeight="1" x14ac:dyDescent="0.3">
      <c r="A121" s="55"/>
      <c r="B121" s="61" t="s">
        <v>31</v>
      </c>
      <c r="C121" s="6">
        <f>SUM(C118:C120)</f>
        <v>8434.02</v>
      </c>
      <c r="D121" s="117"/>
    </row>
    <row r="122" spans="1:4" ht="15" customHeight="1" x14ac:dyDescent="0.3">
      <c r="A122" s="55"/>
      <c r="B122" s="61"/>
      <c r="C122" s="47"/>
      <c r="D122" s="54"/>
    </row>
    <row r="123" spans="1:4" ht="28.8" x14ac:dyDescent="0.3">
      <c r="A123" s="62" t="s">
        <v>49</v>
      </c>
      <c r="B123" s="61" t="s">
        <v>5</v>
      </c>
      <c r="C123" s="47">
        <v>1135.26</v>
      </c>
      <c r="D123" s="117"/>
    </row>
    <row r="124" spans="1:4" ht="15" customHeight="1" x14ac:dyDescent="0.3">
      <c r="A124" s="62"/>
      <c r="B124" s="61" t="s">
        <v>1</v>
      </c>
      <c r="C124" s="47">
        <v>2394</v>
      </c>
      <c r="D124" s="117"/>
    </row>
    <row r="125" spans="1:4" ht="15" customHeight="1" x14ac:dyDescent="0.3">
      <c r="A125" s="55"/>
      <c r="B125" s="71" t="s">
        <v>3</v>
      </c>
      <c r="C125" s="49">
        <v>3679.2000000000003</v>
      </c>
      <c r="D125" s="117"/>
    </row>
    <row r="126" spans="1:4" ht="15" customHeight="1" x14ac:dyDescent="0.3">
      <c r="A126" s="55"/>
      <c r="B126" s="61" t="s">
        <v>31</v>
      </c>
      <c r="C126" s="6">
        <f>SUM(C123:C125)</f>
        <v>7208.4600000000009</v>
      </c>
      <c r="D126" s="117"/>
    </row>
    <row r="127" spans="1:4" ht="15" customHeight="1" x14ac:dyDescent="0.3">
      <c r="A127" s="55"/>
      <c r="B127" s="61"/>
      <c r="C127" s="47"/>
      <c r="D127" s="54"/>
    </row>
    <row r="128" spans="1:4" ht="28.8" x14ac:dyDescent="0.3">
      <c r="A128" s="62" t="s">
        <v>50</v>
      </c>
      <c r="B128" s="61" t="s">
        <v>1</v>
      </c>
      <c r="C128" s="47">
        <v>2394</v>
      </c>
      <c r="D128" s="117"/>
    </row>
    <row r="129" spans="1:4" ht="15" customHeight="1" x14ac:dyDescent="0.3">
      <c r="A129" s="62"/>
      <c r="B129" s="61" t="s">
        <v>8</v>
      </c>
      <c r="C129" s="47">
        <v>3134.46</v>
      </c>
      <c r="D129" s="117"/>
    </row>
    <row r="130" spans="1:4" ht="15" customHeight="1" x14ac:dyDescent="0.3">
      <c r="A130" s="55"/>
      <c r="B130" s="71" t="s">
        <v>3</v>
      </c>
      <c r="C130" s="49">
        <v>3679.2000000000003</v>
      </c>
      <c r="D130" s="117"/>
    </row>
    <row r="131" spans="1:4" ht="15" customHeight="1" x14ac:dyDescent="0.3">
      <c r="A131" s="55"/>
      <c r="B131" s="61" t="s">
        <v>31</v>
      </c>
      <c r="C131" s="6">
        <f>SUM(C128:C130)</f>
        <v>9207.66</v>
      </c>
      <c r="D131" s="117"/>
    </row>
    <row r="132" spans="1:4" ht="15" customHeight="1" x14ac:dyDescent="0.3">
      <c r="A132" s="55"/>
      <c r="B132" s="61"/>
      <c r="C132" s="47"/>
      <c r="D132" s="54"/>
    </row>
    <row r="133" spans="1:4" ht="15" customHeight="1" x14ac:dyDescent="0.3">
      <c r="A133" s="62" t="s">
        <v>51</v>
      </c>
      <c r="B133" s="61" t="s">
        <v>7</v>
      </c>
      <c r="C133" s="47">
        <v>1751.3999999999999</v>
      </c>
      <c r="D133" s="117"/>
    </row>
    <row r="134" spans="1:4" ht="15" customHeight="1" x14ac:dyDescent="0.3">
      <c r="A134" s="62"/>
      <c r="B134" s="61" t="s">
        <v>8</v>
      </c>
      <c r="C134" s="47">
        <v>2765.7000000000003</v>
      </c>
      <c r="D134" s="117"/>
    </row>
    <row r="135" spans="1:4" ht="15" customHeight="1" x14ac:dyDescent="0.3">
      <c r="A135" s="55"/>
      <c r="B135" s="71" t="s">
        <v>3</v>
      </c>
      <c r="C135" s="49">
        <v>3679.2000000000003</v>
      </c>
      <c r="D135" s="117"/>
    </row>
    <row r="136" spans="1:4" ht="15" customHeight="1" x14ac:dyDescent="0.3">
      <c r="A136" s="50"/>
      <c r="B136" s="61" t="s">
        <v>31</v>
      </c>
      <c r="C136" s="6">
        <f>SUM(C133:C135)</f>
        <v>8196.3000000000011</v>
      </c>
      <c r="D136" s="117"/>
    </row>
    <row r="137" spans="1:4" ht="15" customHeight="1" x14ac:dyDescent="0.3">
      <c r="A137" s="50"/>
      <c r="B137" s="61"/>
      <c r="C137" s="47"/>
      <c r="D137" s="54"/>
    </row>
    <row r="138" spans="1:4" ht="15" customHeight="1" x14ac:dyDescent="0.3">
      <c r="A138" s="55" t="s">
        <v>32</v>
      </c>
      <c r="B138" s="39"/>
      <c r="C138" s="6">
        <f>C90+C95+C100+C105+C110+C116+C121+C126+C131+C136</f>
        <v>87911.880000000019</v>
      </c>
      <c r="D138" s="54"/>
    </row>
    <row r="139" spans="1:4" ht="15" customHeight="1" thickBot="1" x14ac:dyDescent="0.35">
      <c r="A139" s="58"/>
      <c r="B139" s="64"/>
      <c r="C139" s="59"/>
      <c r="D139" s="65"/>
    </row>
  </sheetData>
  <mergeCells count="22">
    <mergeCell ref="A1:D1"/>
    <mergeCell ref="D45:D50"/>
    <mergeCell ref="A85:D85"/>
    <mergeCell ref="D7:D35"/>
    <mergeCell ref="D39:D41"/>
    <mergeCell ref="D75:D77"/>
    <mergeCell ref="A2:D2"/>
    <mergeCell ref="A5:D5"/>
    <mergeCell ref="A84:D84"/>
    <mergeCell ref="A6:D6"/>
    <mergeCell ref="A54:D54"/>
    <mergeCell ref="A74:D74"/>
    <mergeCell ref="D86:D90"/>
    <mergeCell ref="D92:D95"/>
    <mergeCell ref="D97:D100"/>
    <mergeCell ref="D102:D105"/>
    <mergeCell ref="D107:D110"/>
    <mergeCell ref="D112:D116"/>
    <mergeCell ref="D118:D121"/>
    <mergeCell ref="D123:D126"/>
    <mergeCell ref="D128:D131"/>
    <mergeCell ref="D133:D136"/>
  </mergeCells>
  <printOptions horizontalCentered="1"/>
  <pageMargins left="0.31496062992125984" right="0.31496062992125984" top="0.55118110236220474" bottom="0.35433070866141736" header="0.31496062992125984" footer="0.19685039370078741"/>
  <pageSetup paperSize="9" orientation="landscape" r:id="rId1"/>
  <headerFooter>
    <oddFooter>&amp;C&amp;9&amp;P</oddFooter>
  </headerFooter>
  <rowBreaks count="3" manualBreakCount="3">
    <brk id="25" max="16383" man="1"/>
    <brk id="38" max="16383" man="1"/>
    <brk id="8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abSelected="1" zoomScaleNormal="100" zoomScaleSheetLayoutView="100" workbookViewId="0">
      <selection activeCell="A7" sqref="A7"/>
    </sheetView>
  </sheetViews>
  <sheetFormatPr defaultColWidth="34.5546875" defaultRowHeight="14.4" x14ac:dyDescent="0.3"/>
  <cols>
    <col min="1" max="1" width="30.6640625" style="3" customWidth="1"/>
    <col min="2" max="2" width="35.6640625" style="1" customWidth="1"/>
    <col min="3" max="3" width="15.6640625" style="3" customWidth="1"/>
    <col min="4" max="4" width="48.6640625" style="1" customWidth="1"/>
    <col min="5" max="16384" width="34.5546875" style="1"/>
  </cols>
  <sheetData>
    <row r="1" spans="1:4" s="30" customFormat="1" ht="20.100000000000001" customHeight="1" thickBot="1" x14ac:dyDescent="0.35">
      <c r="A1" s="128"/>
      <c r="B1" s="128"/>
      <c r="C1" s="128"/>
      <c r="D1" s="128"/>
    </row>
    <row r="2" spans="1:4" s="13" customFormat="1" ht="30" customHeight="1" thickBot="1" x14ac:dyDescent="0.35">
      <c r="A2" s="119" t="s">
        <v>236</v>
      </c>
      <c r="B2" s="120"/>
      <c r="C2" s="120"/>
      <c r="D2" s="121"/>
    </row>
    <row r="3" spans="1:4" s="13" customFormat="1" ht="30" customHeight="1" thickBot="1" x14ac:dyDescent="0.35">
      <c r="A3" s="24" t="s">
        <v>56</v>
      </c>
      <c r="B3" s="15" t="s">
        <v>58</v>
      </c>
      <c r="C3" s="15" t="s">
        <v>59</v>
      </c>
      <c r="D3" s="19" t="s">
        <v>61</v>
      </c>
    </row>
    <row r="4" spans="1:4" ht="15" customHeight="1" thickBot="1" x14ac:dyDescent="0.35">
      <c r="A4" s="5"/>
      <c r="B4" s="5"/>
      <c r="C4" s="21"/>
      <c r="D4" s="5"/>
    </row>
    <row r="5" spans="1:4" s="13" customFormat="1" ht="20.100000000000001" customHeight="1" thickBot="1" x14ac:dyDescent="0.35">
      <c r="A5" s="122" t="s">
        <v>57</v>
      </c>
      <c r="B5" s="123"/>
      <c r="C5" s="123"/>
      <c r="D5" s="124"/>
    </row>
    <row r="6" spans="1:4" s="13" customFormat="1" ht="20.100000000000001" customHeight="1" thickBot="1" x14ac:dyDescent="0.35">
      <c r="A6" s="125" t="s">
        <v>94</v>
      </c>
      <c r="B6" s="126"/>
      <c r="C6" s="126"/>
      <c r="D6" s="127"/>
    </row>
    <row r="7" spans="1:4" ht="15" customHeight="1" x14ac:dyDescent="0.3">
      <c r="A7" s="55" t="s">
        <v>0</v>
      </c>
      <c r="B7" s="61" t="s">
        <v>1</v>
      </c>
      <c r="C7" s="6">
        <v>14850</v>
      </c>
      <c r="D7" s="116" t="s">
        <v>115</v>
      </c>
    </row>
    <row r="8" spans="1:4" ht="15" customHeight="1" x14ac:dyDescent="0.3">
      <c r="A8" s="53"/>
      <c r="B8" s="39"/>
      <c r="C8" s="6"/>
      <c r="D8" s="117"/>
    </row>
    <row r="9" spans="1:4" ht="131.1" customHeight="1" x14ac:dyDescent="0.3">
      <c r="A9" s="55"/>
      <c r="B9" s="39"/>
      <c r="C9" s="6"/>
      <c r="D9" s="117"/>
    </row>
    <row r="10" spans="1:4" s="30" customFormat="1" ht="15" customHeight="1" x14ac:dyDescent="0.3">
      <c r="A10" s="55" t="s">
        <v>32</v>
      </c>
      <c r="B10" s="39"/>
      <c r="C10" s="6">
        <f>C7</f>
        <v>14850</v>
      </c>
      <c r="D10" s="93"/>
    </row>
    <row r="11" spans="1:4" ht="15" customHeight="1" thickBot="1" x14ac:dyDescent="0.35">
      <c r="A11" s="58"/>
      <c r="B11" s="64"/>
      <c r="C11" s="59"/>
      <c r="D11" s="65"/>
    </row>
    <row r="12" spans="1:4" ht="15" customHeight="1" thickBot="1" x14ac:dyDescent="0.35">
      <c r="A12" s="39"/>
      <c r="B12" s="36"/>
      <c r="C12" s="39"/>
      <c r="D12" s="36"/>
    </row>
    <row r="13" spans="1:4" s="34" customFormat="1" ht="20.100000000000001" customHeight="1" thickBot="1" x14ac:dyDescent="0.35">
      <c r="A13" s="125" t="s">
        <v>179</v>
      </c>
      <c r="B13" s="126"/>
      <c r="C13" s="126"/>
      <c r="D13" s="127"/>
    </row>
    <row r="14" spans="1:4" s="30" customFormat="1" ht="15" customHeight="1" x14ac:dyDescent="0.3">
      <c r="A14" s="62" t="s">
        <v>180</v>
      </c>
      <c r="B14" s="61" t="s">
        <v>5</v>
      </c>
      <c r="C14" s="105" t="s">
        <v>189</v>
      </c>
      <c r="D14" s="106" t="s">
        <v>181</v>
      </c>
    </row>
    <row r="15" spans="1:4" s="30" customFormat="1" ht="15" customHeight="1" x14ac:dyDescent="0.3">
      <c r="A15" s="77"/>
      <c r="B15" s="61" t="s">
        <v>166</v>
      </c>
      <c r="C15" s="105" t="s">
        <v>189</v>
      </c>
      <c r="D15" s="106"/>
    </row>
    <row r="16" spans="1:4" s="30" customFormat="1" ht="15" customHeight="1" x14ac:dyDescent="0.3">
      <c r="A16" s="77"/>
      <c r="B16" s="61" t="s">
        <v>184</v>
      </c>
      <c r="C16" s="105" t="s">
        <v>190</v>
      </c>
      <c r="D16" s="106"/>
    </row>
    <row r="17" spans="1:4" s="30" customFormat="1" ht="15" customHeight="1" x14ac:dyDescent="0.3">
      <c r="A17" s="77"/>
      <c r="B17" s="61"/>
      <c r="C17" s="105"/>
      <c r="D17" s="106"/>
    </row>
    <row r="18" spans="1:4" s="30" customFormat="1" ht="15" customHeight="1" x14ac:dyDescent="0.3">
      <c r="A18" s="62" t="s">
        <v>182</v>
      </c>
      <c r="B18" s="61" t="s">
        <v>5</v>
      </c>
      <c r="C18" s="105" t="s">
        <v>189</v>
      </c>
      <c r="D18" s="106" t="s">
        <v>181</v>
      </c>
    </row>
    <row r="19" spans="1:4" s="30" customFormat="1" ht="15" customHeight="1" x14ac:dyDescent="0.3">
      <c r="A19" s="77"/>
      <c r="B19" s="61" t="s">
        <v>184</v>
      </c>
      <c r="C19" s="107" t="s">
        <v>193</v>
      </c>
      <c r="D19" s="106"/>
    </row>
    <row r="20" spans="1:4" s="30" customFormat="1" ht="15" customHeight="1" x14ac:dyDescent="0.3">
      <c r="A20" s="77"/>
      <c r="B20" s="61"/>
      <c r="C20" s="105"/>
      <c r="D20" s="106"/>
    </row>
    <row r="21" spans="1:4" s="30" customFormat="1" ht="15" customHeight="1" x14ac:dyDescent="0.3">
      <c r="A21" s="62" t="s">
        <v>183</v>
      </c>
      <c r="B21" s="61" t="s">
        <v>5</v>
      </c>
      <c r="C21" s="105" t="s">
        <v>189</v>
      </c>
      <c r="D21" s="108" t="s">
        <v>181</v>
      </c>
    </row>
    <row r="22" spans="1:4" s="30" customFormat="1" ht="15" customHeight="1" x14ac:dyDescent="0.3">
      <c r="A22" s="77"/>
      <c r="B22" s="61" t="s">
        <v>184</v>
      </c>
      <c r="C22" s="107" t="s">
        <v>193</v>
      </c>
      <c r="D22" s="106"/>
    </row>
    <row r="23" spans="1:4" s="30" customFormat="1" ht="15" customHeight="1" x14ac:dyDescent="0.3">
      <c r="A23" s="77"/>
      <c r="B23" s="61"/>
      <c r="C23" s="105"/>
      <c r="D23" s="106"/>
    </row>
    <row r="24" spans="1:4" s="30" customFormat="1" ht="15" customHeight="1" x14ac:dyDescent="0.3">
      <c r="A24" s="62" t="s">
        <v>185</v>
      </c>
      <c r="B24" s="61" t="s">
        <v>184</v>
      </c>
      <c r="C24" s="107" t="s">
        <v>193</v>
      </c>
      <c r="D24" s="106"/>
    </row>
    <row r="25" spans="1:4" s="30" customFormat="1" ht="15" customHeight="1" x14ac:dyDescent="0.3">
      <c r="A25" s="77"/>
      <c r="B25" s="61" t="s">
        <v>186</v>
      </c>
      <c r="C25" s="105" t="s">
        <v>192</v>
      </c>
      <c r="D25" s="106"/>
    </row>
    <row r="26" spans="1:4" s="30" customFormat="1" ht="15" customHeight="1" x14ac:dyDescent="0.3">
      <c r="A26" s="77"/>
      <c r="B26" s="61" t="s">
        <v>1</v>
      </c>
      <c r="C26" s="105" t="s">
        <v>192</v>
      </c>
      <c r="D26" s="106"/>
    </row>
    <row r="27" spans="1:4" ht="15" customHeight="1" x14ac:dyDescent="0.3">
      <c r="A27" s="77"/>
      <c r="B27" s="61" t="s">
        <v>167</v>
      </c>
      <c r="C27" s="105" t="s">
        <v>192</v>
      </c>
      <c r="D27" s="106"/>
    </row>
    <row r="28" spans="1:4" ht="15" customHeight="1" x14ac:dyDescent="0.3">
      <c r="A28" s="77"/>
      <c r="B28" s="61" t="s">
        <v>187</v>
      </c>
      <c r="C28" s="105" t="s">
        <v>192</v>
      </c>
      <c r="D28" s="106"/>
    </row>
    <row r="29" spans="1:4" ht="15" customHeight="1" x14ac:dyDescent="0.3">
      <c r="A29" s="77"/>
      <c r="B29" s="78"/>
      <c r="C29" s="79"/>
      <c r="D29" s="109"/>
    </row>
    <row r="30" spans="1:4" ht="28.8" x14ac:dyDescent="0.3">
      <c r="A30" s="110" t="s">
        <v>191</v>
      </c>
      <c r="B30" s="111" t="s">
        <v>177</v>
      </c>
      <c r="C30" s="6">
        <v>4000</v>
      </c>
      <c r="D30" s="112" t="s">
        <v>181</v>
      </c>
    </row>
    <row r="31" spans="1:4" s="30" customFormat="1" ht="15" customHeight="1" thickBot="1" x14ac:dyDescent="0.35">
      <c r="A31" s="58"/>
      <c r="B31" s="64"/>
      <c r="C31" s="64"/>
      <c r="D31" s="113"/>
    </row>
    <row r="32" spans="1:4" s="30" customFormat="1" ht="15" customHeight="1" x14ac:dyDescent="0.3">
      <c r="A32" s="39"/>
      <c r="B32" s="39"/>
      <c r="C32" s="39"/>
      <c r="D32" s="40"/>
    </row>
    <row r="33" spans="1:4" s="30" customFormat="1" ht="35.1" customHeight="1" x14ac:dyDescent="0.3">
      <c r="A33" s="141" t="s">
        <v>197</v>
      </c>
      <c r="B33" s="141"/>
      <c r="C33" s="141"/>
      <c r="D33" s="141"/>
    </row>
    <row r="34" spans="1:4" s="30" customFormat="1" ht="35.1" customHeight="1" x14ac:dyDescent="0.3">
      <c r="A34" s="141" t="s">
        <v>194</v>
      </c>
      <c r="B34" s="141"/>
      <c r="C34" s="141"/>
      <c r="D34" s="141"/>
    </row>
    <row r="35" spans="1:4" s="30" customFormat="1" ht="35.1" customHeight="1" x14ac:dyDescent="0.3">
      <c r="A35" s="141" t="s">
        <v>195</v>
      </c>
      <c r="B35" s="141"/>
      <c r="C35" s="141"/>
      <c r="D35" s="141"/>
    </row>
    <row r="36" spans="1:4" s="30" customFormat="1" ht="35.1" customHeight="1" x14ac:dyDescent="0.3">
      <c r="A36" s="141" t="s">
        <v>196</v>
      </c>
      <c r="B36" s="141"/>
      <c r="C36" s="141"/>
      <c r="D36" s="141"/>
    </row>
    <row r="37" spans="1:4" s="30" customFormat="1" ht="15" customHeight="1" thickBot="1" x14ac:dyDescent="0.35">
      <c r="A37" s="39"/>
      <c r="B37" s="39"/>
      <c r="C37" s="6"/>
      <c r="D37" s="39"/>
    </row>
    <row r="38" spans="1:4" s="34" customFormat="1" ht="20.100000000000001" customHeight="1" thickBot="1" x14ac:dyDescent="0.35">
      <c r="A38" s="122" t="s">
        <v>198</v>
      </c>
      <c r="B38" s="123"/>
      <c r="C38" s="123"/>
      <c r="D38" s="124"/>
    </row>
    <row r="39" spans="1:4" s="34" customFormat="1" ht="20.100000000000001" customHeight="1" thickBot="1" x14ac:dyDescent="0.35">
      <c r="A39" s="125" t="s">
        <v>216</v>
      </c>
      <c r="B39" s="126"/>
      <c r="C39" s="126"/>
      <c r="D39" s="127"/>
    </row>
    <row r="40" spans="1:4" s="66" customFormat="1" ht="20.100000000000001" customHeight="1" x14ac:dyDescent="0.3">
      <c r="A40" s="143" t="s">
        <v>199</v>
      </c>
      <c r="B40" s="144"/>
      <c r="C40" s="144"/>
      <c r="D40" s="145"/>
    </row>
    <row r="41" spans="1:4" s="31" customFormat="1" ht="15" customHeight="1" x14ac:dyDescent="0.3">
      <c r="A41" s="62" t="s">
        <v>200</v>
      </c>
      <c r="B41" s="46" t="s">
        <v>201</v>
      </c>
      <c r="C41" s="47">
        <v>473</v>
      </c>
      <c r="D41" s="60"/>
    </row>
    <row r="42" spans="1:4" s="30" customFormat="1" ht="15" customHeight="1" x14ac:dyDescent="0.3">
      <c r="A42" s="62"/>
      <c r="B42" s="48" t="s">
        <v>202</v>
      </c>
      <c r="C42" s="49">
        <v>0</v>
      </c>
      <c r="D42" s="60"/>
    </row>
    <row r="43" spans="1:4" s="30" customFormat="1" ht="15" customHeight="1" x14ac:dyDescent="0.3">
      <c r="A43" s="50"/>
      <c r="B43" s="51" t="s">
        <v>31</v>
      </c>
      <c r="C43" s="52">
        <f>SUM(C41:C42)</f>
        <v>473</v>
      </c>
      <c r="D43" s="60"/>
    </row>
    <row r="44" spans="1:4" s="30" customFormat="1" ht="15" customHeight="1" x14ac:dyDescent="0.3">
      <c r="A44" s="53"/>
      <c r="B44" s="39"/>
      <c r="C44" s="6"/>
      <c r="D44" s="54"/>
    </row>
    <row r="45" spans="1:4" s="30" customFormat="1" ht="15" customHeight="1" x14ac:dyDescent="0.3">
      <c r="A45" s="62" t="s">
        <v>203</v>
      </c>
      <c r="B45" s="46" t="s">
        <v>204</v>
      </c>
      <c r="C45" s="47">
        <v>574</v>
      </c>
      <c r="D45" s="60"/>
    </row>
    <row r="46" spans="1:4" s="30" customFormat="1" ht="15" customHeight="1" x14ac:dyDescent="0.3">
      <c r="A46" s="62"/>
      <c r="B46" s="48" t="s">
        <v>205</v>
      </c>
      <c r="C46" s="49">
        <v>430</v>
      </c>
      <c r="D46" s="60"/>
    </row>
    <row r="47" spans="1:4" s="30" customFormat="1" ht="15" customHeight="1" x14ac:dyDescent="0.3">
      <c r="A47" s="50"/>
      <c r="B47" s="51" t="s">
        <v>31</v>
      </c>
      <c r="C47" s="52">
        <f>SUM(C45:C46)</f>
        <v>1004</v>
      </c>
      <c r="D47" s="60"/>
    </row>
    <row r="48" spans="1:4" s="30" customFormat="1" ht="15" customHeight="1" x14ac:dyDescent="0.3">
      <c r="A48" s="50"/>
      <c r="B48" s="61"/>
      <c r="C48" s="6"/>
      <c r="D48" s="60"/>
    </row>
    <row r="49" spans="1:6" s="30" customFormat="1" ht="15" customHeight="1" x14ac:dyDescent="0.3">
      <c r="A49" s="142" t="s">
        <v>206</v>
      </c>
      <c r="B49" s="46" t="s">
        <v>207</v>
      </c>
      <c r="C49" s="47">
        <v>940</v>
      </c>
      <c r="D49" s="60"/>
    </row>
    <row r="50" spans="1:6" s="30" customFormat="1" ht="15" customHeight="1" x14ac:dyDescent="0.3">
      <c r="A50" s="142"/>
      <c r="B50" s="46" t="s">
        <v>208</v>
      </c>
      <c r="C50" s="47">
        <v>1000</v>
      </c>
      <c r="D50" s="60"/>
    </row>
    <row r="51" spans="1:6" s="30" customFormat="1" ht="15" customHeight="1" x14ac:dyDescent="0.3">
      <c r="A51" s="142"/>
      <c r="B51" s="48" t="s">
        <v>209</v>
      </c>
      <c r="C51" s="49">
        <v>590</v>
      </c>
      <c r="D51" s="60"/>
    </row>
    <row r="52" spans="1:6" s="30" customFormat="1" ht="15" customHeight="1" x14ac:dyDescent="0.3">
      <c r="A52" s="50"/>
      <c r="B52" s="51" t="s">
        <v>31</v>
      </c>
      <c r="C52" s="52">
        <f>SUM(C49:C51)</f>
        <v>2530</v>
      </c>
      <c r="D52" s="60"/>
    </row>
    <row r="53" spans="1:6" s="30" customFormat="1" ht="15" customHeight="1" x14ac:dyDescent="0.3">
      <c r="A53" s="53"/>
      <c r="B53" s="39"/>
      <c r="C53" s="6"/>
      <c r="D53" s="54"/>
    </row>
    <row r="54" spans="1:6" s="30" customFormat="1" ht="15" customHeight="1" x14ac:dyDescent="0.3">
      <c r="A54" s="55" t="s">
        <v>210</v>
      </c>
      <c r="B54" s="39" t="s">
        <v>211</v>
      </c>
      <c r="C54" s="6">
        <v>3000</v>
      </c>
      <c r="D54" s="63"/>
    </row>
    <row r="55" spans="1:6" s="30" customFormat="1" ht="15" customHeight="1" x14ac:dyDescent="0.3">
      <c r="A55" s="53"/>
      <c r="B55" s="39"/>
      <c r="C55" s="6"/>
      <c r="D55" s="54"/>
    </row>
    <row r="56" spans="1:6" s="30" customFormat="1" ht="15" customHeight="1" x14ac:dyDescent="0.3">
      <c r="A56" s="55" t="s">
        <v>222</v>
      </c>
      <c r="B56" s="56"/>
      <c r="C56" s="6">
        <f>C43+C47+C52+C54</f>
        <v>7007</v>
      </c>
      <c r="D56" s="57"/>
    </row>
    <row r="57" spans="1:6" s="31" customFormat="1" ht="15" customHeight="1" x14ac:dyDescent="0.3">
      <c r="A57" s="50"/>
      <c r="B57" s="56"/>
      <c r="C57" s="6"/>
      <c r="D57" s="57"/>
    </row>
    <row r="58" spans="1:6" s="66" customFormat="1" ht="20.100000000000001" customHeight="1" x14ac:dyDescent="0.3">
      <c r="A58" s="146" t="s">
        <v>221</v>
      </c>
      <c r="B58" s="147"/>
      <c r="C58" s="147"/>
      <c r="D58" s="148"/>
    </row>
    <row r="59" spans="1:6" s="30" customFormat="1" ht="15" customHeight="1" x14ac:dyDescent="0.3">
      <c r="A59" s="62" t="s">
        <v>217</v>
      </c>
      <c r="B59" s="46" t="s">
        <v>212</v>
      </c>
      <c r="C59" s="6">
        <v>2321</v>
      </c>
      <c r="D59" s="60"/>
      <c r="E59" s="43"/>
      <c r="F59" s="44"/>
    </row>
    <row r="60" spans="1:6" s="30" customFormat="1" ht="15" customHeight="1" x14ac:dyDescent="0.3">
      <c r="A60" s="53"/>
      <c r="B60" s="39"/>
      <c r="C60" s="6"/>
      <c r="D60" s="54"/>
      <c r="E60" s="45"/>
      <c r="F60" s="41"/>
    </row>
    <row r="61" spans="1:6" s="30" customFormat="1" ht="15" customHeight="1" x14ac:dyDescent="0.3">
      <c r="A61" s="62" t="s">
        <v>224</v>
      </c>
      <c r="B61" s="46" t="s">
        <v>213</v>
      </c>
      <c r="C61" s="6">
        <v>943.8</v>
      </c>
      <c r="D61" s="60"/>
      <c r="E61" s="45"/>
      <c r="F61" s="44"/>
    </row>
    <row r="62" spans="1:6" s="30" customFormat="1" ht="15" customHeight="1" x14ac:dyDescent="0.3">
      <c r="A62" s="50"/>
      <c r="B62" s="61"/>
      <c r="C62" s="6"/>
      <c r="D62" s="60"/>
      <c r="E62" s="45"/>
      <c r="F62" s="41"/>
    </row>
    <row r="63" spans="1:6" s="30" customFormat="1" ht="15" customHeight="1" x14ac:dyDescent="0.3">
      <c r="A63" s="55" t="s">
        <v>218</v>
      </c>
      <c r="B63" s="39" t="s">
        <v>214</v>
      </c>
      <c r="C63" s="6">
        <v>313.08999999999997</v>
      </c>
      <c r="D63" s="63"/>
      <c r="E63" s="45"/>
      <c r="F63" s="44"/>
    </row>
    <row r="64" spans="1:6" s="30" customFormat="1" ht="15" customHeight="1" x14ac:dyDescent="0.3">
      <c r="A64" s="53"/>
      <c r="B64" s="39"/>
      <c r="C64" s="6"/>
      <c r="D64" s="54"/>
      <c r="F64" s="31"/>
    </row>
    <row r="65" spans="1:6" s="30" customFormat="1" ht="15" customHeight="1" x14ac:dyDescent="0.3">
      <c r="A65" s="62" t="s">
        <v>219</v>
      </c>
      <c r="B65" s="46" t="s">
        <v>215</v>
      </c>
      <c r="C65" s="6">
        <v>350.9</v>
      </c>
      <c r="D65" s="60"/>
      <c r="F65" s="42"/>
    </row>
    <row r="66" spans="1:6" s="30" customFormat="1" ht="15" customHeight="1" x14ac:dyDescent="0.3">
      <c r="A66" s="50"/>
      <c r="B66" s="61"/>
      <c r="C66" s="6"/>
      <c r="D66" s="60"/>
    </row>
    <row r="67" spans="1:6" s="30" customFormat="1" ht="15" customHeight="1" x14ac:dyDescent="0.3">
      <c r="A67" s="55" t="s">
        <v>220</v>
      </c>
      <c r="B67" s="39" t="s">
        <v>215</v>
      </c>
      <c r="C67" s="6">
        <v>701.8</v>
      </c>
      <c r="D67" s="63"/>
    </row>
    <row r="68" spans="1:6" s="30" customFormat="1" ht="15" customHeight="1" x14ac:dyDescent="0.3">
      <c r="A68" s="53"/>
      <c r="B68" s="39"/>
      <c r="C68" s="6"/>
      <c r="D68" s="54"/>
    </row>
    <row r="69" spans="1:6" s="30" customFormat="1" ht="15" customHeight="1" x14ac:dyDescent="0.3">
      <c r="A69" s="55" t="s">
        <v>223</v>
      </c>
      <c r="B69" s="56"/>
      <c r="C69" s="6">
        <f>SUM(C59:C68)</f>
        <v>4630.59</v>
      </c>
      <c r="D69" s="57"/>
    </row>
    <row r="70" spans="1:6" s="31" customFormat="1" ht="15" customHeight="1" x14ac:dyDescent="0.3">
      <c r="A70" s="50"/>
      <c r="B70" s="56"/>
      <c r="C70" s="6"/>
      <c r="D70" s="57"/>
    </row>
    <row r="71" spans="1:6" s="30" customFormat="1" ht="15" customHeight="1" x14ac:dyDescent="0.3">
      <c r="A71" s="55" t="s">
        <v>32</v>
      </c>
      <c r="B71" s="39"/>
      <c r="C71" s="6">
        <f>C56+C69</f>
        <v>11637.59</v>
      </c>
      <c r="D71" s="54"/>
    </row>
    <row r="72" spans="1:6" s="30" customFormat="1" ht="15" customHeight="1" thickBot="1" x14ac:dyDescent="0.35">
      <c r="A72" s="58"/>
      <c r="B72" s="64"/>
      <c r="C72" s="59"/>
      <c r="D72" s="65"/>
    </row>
    <row r="73" spans="1:6" s="30" customFormat="1" ht="15" customHeight="1" x14ac:dyDescent="0.3">
      <c r="A73" s="3"/>
      <c r="B73" s="1"/>
      <c r="C73" s="3"/>
      <c r="D73" s="1"/>
    </row>
    <row r="74" spans="1:6" s="30" customFormat="1" ht="15" customHeight="1" x14ac:dyDescent="0.3">
      <c r="A74" s="3"/>
      <c r="B74" s="1"/>
      <c r="C74" s="3"/>
      <c r="D74" s="1"/>
    </row>
    <row r="75" spans="1:6" s="30" customFormat="1" x14ac:dyDescent="0.3">
      <c r="A75" s="3"/>
      <c r="B75" s="1"/>
      <c r="C75" s="3"/>
      <c r="D75" s="1"/>
    </row>
  </sheetData>
  <mergeCells count="15">
    <mergeCell ref="A49:A51"/>
    <mergeCell ref="A40:D40"/>
    <mergeCell ref="A38:D38"/>
    <mergeCell ref="A39:D39"/>
    <mergeCell ref="A58:D58"/>
    <mergeCell ref="A36:D36"/>
    <mergeCell ref="A33:D33"/>
    <mergeCell ref="A13:D13"/>
    <mergeCell ref="A1:D1"/>
    <mergeCell ref="A2:D2"/>
    <mergeCell ref="A6:D6"/>
    <mergeCell ref="A5:D5"/>
    <mergeCell ref="D7:D9"/>
    <mergeCell ref="A34:D34"/>
    <mergeCell ref="A35:D35"/>
  </mergeCells>
  <printOptions horizontalCentered="1"/>
  <pageMargins left="0.31496062992125984" right="0.31496062992125984" top="0.55118110236220474" bottom="0.35433070866141736" header="0.31496062992125984" footer="0.19685039370078741"/>
  <pageSetup paperSize="9" orientation="landscape" r:id="rId1"/>
  <headerFooter>
    <oddFooter>&amp;C&amp;9&amp;P</oddFooter>
  </headerFooter>
  <rowBreaks count="2" manualBreakCount="2">
    <brk id="12" max="16383" man="1"/>
    <brk id="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A2DEB3C481334988283605DB6AF619" ma:contentTypeVersion="0" ma:contentTypeDescription="Een nieuw document maken." ma:contentTypeScope="" ma:versionID="6883c4f946809bd21467fac16a470f7a">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0BE6D8-46EA-43AF-89D9-D6987F801F81}">
  <ds:schemaRefs>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675D0A1-F4D1-498B-9637-145B901C7442}">
  <ds:schemaRefs>
    <ds:schemaRef ds:uri="http://schemas.microsoft.com/sharepoint/v3/contenttype/forms"/>
  </ds:schemaRefs>
</ds:datastoreItem>
</file>

<file path=customXml/itemProps3.xml><?xml version="1.0" encoding="utf-8"?>
<ds:datastoreItem xmlns:ds="http://schemas.openxmlformats.org/officeDocument/2006/customXml" ds:itemID="{FEEBF5A0-D3C6-4BBF-9B39-A39E3F375A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Bourgeois</vt:lpstr>
      <vt:lpstr>Crevits</vt:lpstr>
      <vt:lpstr>Tommelein</vt:lpstr>
      <vt:lpstr>Homans</vt:lpstr>
      <vt:lpstr>Weyts</vt:lpstr>
      <vt:lpstr>Vandeurzen</vt:lpstr>
      <vt:lpstr>Muyters</vt:lpstr>
      <vt:lpstr>Schauvliege</vt:lpstr>
      <vt:lpstr>Gatz</vt:lpstr>
    </vt:vector>
  </TitlesOfParts>
  <Company>Vlaamse Overheid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Rombaut, Brigitte</dc:creator>
  <cp:lastModifiedBy>D'Hanis, Denis</cp:lastModifiedBy>
  <cp:lastPrinted>2016-11-23T10:53:08Z</cp:lastPrinted>
  <dcterms:created xsi:type="dcterms:W3CDTF">2016-10-26T07:36:44Z</dcterms:created>
  <dcterms:modified xsi:type="dcterms:W3CDTF">2016-11-23T10:53:58Z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0x010100E5A2DEB3C481334988283605DB6AF619</vt:lpwstr>
  </property>
</Properties>
</file>