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kabinetbourgeois.vo.proximuscloudsharepoint.be/Parl. Vrgn/schriftelijke vragen/2016-2017/"/>
    </mc:Choice>
  </mc:AlternateContent>
  <bookViews>
    <workbookView xWindow="0" yWindow="0" windowWidth="25200" windowHeight="11988" activeTab="8"/>
  </bookViews>
  <sheets>
    <sheet name="Bourgeois" sheetId="12" r:id="rId1"/>
    <sheet name="Crevits" sheetId="10" r:id="rId2"/>
    <sheet name="Tommelein" sheetId="11" r:id="rId3"/>
    <sheet name="Homans" sheetId="14" r:id="rId4"/>
    <sheet name="Weyts" sheetId="9" r:id="rId5"/>
    <sheet name="Vandeurzen" sheetId="13" r:id="rId6"/>
    <sheet name="Muyters" sheetId="6" r:id="rId7"/>
    <sheet name="Schauvliege" sheetId="8" r:id="rId8"/>
    <sheet name="Gatz" sheetId="1" r:id="rId9"/>
  </sheets>
  <calcPr calcId="152511"/>
</workbook>
</file>

<file path=xl/calcChain.xml><?xml version="1.0" encoding="utf-8"?>
<calcChain xmlns="http://schemas.openxmlformats.org/spreadsheetml/2006/main">
  <c r="C41" i="6" l="1"/>
  <c r="C19" i="14" l="1"/>
  <c r="C77" i="6"/>
  <c r="C22" i="9"/>
  <c r="C24" i="9" s="1"/>
  <c r="C10" i="9"/>
  <c r="C14" i="9" s="1"/>
  <c r="C9" i="12"/>
  <c r="C69" i="1" l="1"/>
  <c r="C52" i="1"/>
  <c r="C47" i="1"/>
  <c r="C43" i="1"/>
  <c r="C56" i="1" l="1"/>
  <c r="C71" i="1" s="1"/>
  <c r="C10" i="1" l="1"/>
  <c r="C31" i="6" l="1"/>
  <c r="C33" i="6" s="1"/>
  <c r="C10" i="14" l="1"/>
  <c r="C12" i="14"/>
  <c r="C69" i="8" l="1"/>
  <c r="C63" i="8"/>
  <c r="C71" i="8" s="1"/>
  <c r="C50" i="8"/>
  <c r="C9" i="13" l="1"/>
  <c r="C26" i="12" l="1"/>
  <c r="C21" i="12"/>
  <c r="C17" i="12"/>
  <c r="C136" i="8"/>
  <c r="C131" i="8"/>
  <c r="C126" i="8"/>
  <c r="C121" i="8"/>
  <c r="C116" i="8"/>
  <c r="C110" i="8"/>
  <c r="C105" i="8"/>
  <c r="C100" i="8"/>
  <c r="C95" i="8"/>
  <c r="C90" i="8"/>
  <c r="C14" i="11"/>
  <c r="C18" i="11" s="1"/>
  <c r="C17" i="10"/>
  <c r="C10" i="10"/>
  <c r="C55" i="9"/>
  <c r="C57" i="9" s="1"/>
  <c r="C34" i="9"/>
  <c r="C36" i="9" s="1"/>
  <c r="C47" i="9"/>
  <c r="C42" i="9"/>
  <c r="C77" i="8"/>
  <c r="C81" i="8" s="1"/>
  <c r="C41" i="8"/>
  <c r="C35" i="8"/>
  <c r="C69" i="6"/>
  <c r="C61" i="6"/>
  <c r="C50" i="6"/>
  <c r="C20" i="6"/>
  <c r="C13" i="6"/>
  <c r="C28" i="12" l="1"/>
  <c r="C22" i="6"/>
  <c r="C51" i="8"/>
  <c r="C19" i="10"/>
  <c r="C138" i="8"/>
  <c r="C49" i="9"/>
  <c r="C71" i="6"/>
</calcChain>
</file>

<file path=xl/sharedStrings.xml><?xml version="1.0" encoding="utf-8"?>
<sst xmlns="http://schemas.openxmlformats.org/spreadsheetml/2006/main" count="490" uniqueCount="243">
  <si>
    <t>Taalboekje</t>
  </si>
  <si>
    <t>De Standaard</t>
  </si>
  <si>
    <t>Agentschap Innoveren &amp; Ondernemen</t>
  </si>
  <si>
    <t>Het Nieuwsblad / De Gentenaar</t>
  </si>
  <si>
    <t>E-commerce</t>
  </si>
  <si>
    <t>De Morgen</t>
  </si>
  <si>
    <t>Gazet Van Antwerpen</t>
  </si>
  <si>
    <t>Het Belang Van Limburg</t>
  </si>
  <si>
    <t>Het Laatste Nieuws / De Nieuwe Gazet</t>
  </si>
  <si>
    <t>Europalsite</t>
  </si>
  <si>
    <t>Week van de Bedrijfsoverdracht</t>
  </si>
  <si>
    <t>De Tijd</t>
  </si>
  <si>
    <t>Energiepremies</t>
  </si>
  <si>
    <t>Metro Nl</t>
  </si>
  <si>
    <t>MER</t>
  </si>
  <si>
    <t>Fokus Veilige Samenleving</t>
  </si>
  <si>
    <t>Jaar van de Bodem</t>
  </si>
  <si>
    <t>Mediaplanet " Green Lifestyle " (Suppl.De Standaard)</t>
  </si>
  <si>
    <t>OVAM</t>
  </si>
  <si>
    <t>Provincie van de toekomst</t>
  </si>
  <si>
    <t>IVAN Pakket 1 inl - Mediahuis</t>
  </si>
  <si>
    <t>IVAN Pakket 1 inl - Persgroep</t>
  </si>
  <si>
    <t>Vlaamse Havendag</t>
  </si>
  <si>
    <t>Leerplicht</t>
  </si>
  <si>
    <t>Studiekeuzegids</t>
  </si>
  <si>
    <t>Landschapsatlas</t>
  </si>
  <si>
    <t>Onroerend Erfgoedprijs</t>
  </si>
  <si>
    <t>Zorgverleners</t>
  </si>
  <si>
    <t>VDAB</t>
  </si>
  <si>
    <t xml:space="preserve">Vacature - De Morgen </t>
  </si>
  <si>
    <t>Antwerp Dry Docks (brownfieldconvenant)</t>
  </si>
  <si>
    <t>totaal</t>
  </si>
  <si>
    <t>TOTAAL</t>
  </si>
  <si>
    <t>Smartmedia (suppl. Nieuwsblad)</t>
  </si>
  <si>
    <t>MER - Nekkerpoort Mechelen</t>
  </si>
  <si>
    <t>Corporate Campagne</t>
  </si>
  <si>
    <t>Week van de Afvalvermindering</t>
  </si>
  <si>
    <t>Smartmedia (suppl. Krant van West-Vlaanderen)</t>
  </si>
  <si>
    <t>Grote Werven</t>
  </si>
  <si>
    <t>MER - Brecht</t>
  </si>
  <si>
    <t>Studiekeuzegids (SID-in)</t>
  </si>
  <si>
    <t>Dept. Ruimte Vlaanderen</t>
  </si>
  <si>
    <t>Dijlevallei van Werchter tot Bonheiden</t>
  </si>
  <si>
    <t>Gasthuisvelden-Donderheide</t>
  </si>
  <si>
    <t>Gerkenberg Herenbossen</t>
  </si>
  <si>
    <t>Hoogspanningslijn Zandvliet</t>
  </si>
  <si>
    <t>Landbouwbedrijf Deprince, Houthulst</t>
  </si>
  <si>
    <t>Leidingstraat Tessenderlo en Diest</t>
  </si>
  <si>
    <t>Oppervlaktedelfstoffenzone Vlaamse Leemstreek</t>
  </si>
  <si>
    <t>Oproep subsidie strategische projecten</t>
  </si>
  <si>
    <t>Reconversiegebied Vilvoorde-Machelen</t>
  </si>
  <si>
    <t>Uitbreiding H. Essers</t>
  </si>
  <si>
    <t>Inventaris archeologische zones</t>
  </si>
  <si>
    <t>VDAB Jongeren</t>
  </si>
  <si>
    <t>VDAB Recrutering</t>
  </si>
  <si>
    <t>VDAB STEM Doe-dag</t>
  </si>
  <si>
    <t>onderwerp</t>
  </si>
  <si>
    <t xml:space="preserve">Beleidsdomein Kanselarij en Bestuur </t>
  </si>
  <si>
    <t>publicatie</t>
  </si>
  <si>
    <t>bedrag
(excl. BTW)</t>
  </si>
  <si>
    <t>Beleidsdomein Economie, Wetenschap en Innovatie (EWI)</t>
  </si>
  <si>
    <t>doelstellingen / evaluatie</t>
  </si>
  <si>
    <t>Beleidsdomein Werk en Sociale Economie (WSE)</t>
  </si>
  <si>
    <t>Beleidsdomein Leefmilieu, Natuur en Energie (LNE)</t>
  </si>
  <si>
    <t>Afbakening regionaalstedelijk gebied Leuven</t>
  </si>
  <si>
    <t>AVR Roeselare</t>
  </si>
  <si>
    <t>De Lijn Brabantnet</t>
  </si>
  <si>
    <t>Dejaeghere Langemark-Poelkapelle</t>
  </si>
  <si>
    <t xml:space="preserve">Exportslachthuis Tielt </t>
  </si>
  <si>
    <t xml:space="preserve">Glastuinbouwgebied Melsele </t>
  </si>
  <si>
    <t>Golfterrein Sint-Lievens-Houtem</t>
  </si>
  <si>
    <t>Havanastraat Antwerpen</t>
  </si>
  <si>
    <t>Herziening BPA Kapittel Niel</t>
  </si>
  <si>
    <t>Historisch gegroeide bedrijven Roosdaal (Oude Pamel)</t>
  </si>
  <si>
    <t>Hoge Weg Hemiksem</t>
  </si>
  <si>
    <t>Jeugdverblijven VEN-gebied</t>
  </si>
  <si>
    <t xml:space="preserve">Keerdok en Eandis Mechelen </t>
  </si>
  <si>
    <t>Kortrijk Weide</t>
  </si>
  <si>
    <t>Lokaal afval- en materialenplan</t>
  </si>
  <si>
    <t>Menen-Wervik Regionaal bedrijventerrein</t>
  </si>
  <si>
    <t>Middenvijver</t>
  </si>
  <si>
    <t>Regionaalstedelijk gebied Brugge</t>
  </si>
  <si>
    <t>Ruilverkaveling Molenbeersel Kinrooi</t>
  </si>
  <si>
    <t xml:space="preserve">Ruilverkavelingsplan Gooik </t>
  </si>
  <si>
    <t>Sigmaplan - Cluster Nete</t>
  </si>
  <si>
    <t>Sluizencomplex Wijnegem</t>
  </si>
  <si>
    <t>Steynhoeve Golf Schilde</t>
  </si>
  <si>
    <t>Sunparcs Mol</t>
  </si>
  <si>
    <t xml:space="preserve">t Kriekske Halle </t>
  </si>
  <si>
    <t>Verhelst Bouwmaterialen Knokke-Heist</t>
  </si>
  <si>
    <t>Vernieuwing Dampoortsluis</t>
  </si>
  <si>
    <t>Beleidsdomein Mobiliteit en Openbare Werken (MOW)</t>
  </si>
  <si>
    <t>Beleidsdomein Ruimtelijke Ordening, Woonbeleid en Onroerend Erfgoed (RWO)</t>
  </si>
  <si>
    <t>Beleidsdomein Welzijn, Volksgezondheid en Gezin (WVG)</t>
  </si>
  <si>
    <t>Departement Kanselarij en Bestuur (dienst Taaladvies)</t>
  </si>
  <si>
    <t>Vlaamse Milieumaatschappij</t>
  </si>
  <si>
    <t>Agentschap Wegen en Verkeer</t>
  </si>
  <si>
    <t>Waterwegen en Zeekanaal</t>
  </si>
  <si>
    <t>Beleidsdomein Onderwijs en Vorming (OV)</t>
  </si>
  <si>
    <t>Departement MOW</t>
  </si>
  <si>
    <t>Departement OV</t>
  </si>
  <si>
    <t>Onroerend Erfgoed</t>
  </si>
  <si>
    <t>Departement WVG</t>
  </si>
  <si>
    <t>voorjaar</t>
  </si>
  <si>
    <t>najaar</t>
  </si>
  <si>
    <t>VDAB Werkgeverscampagne</t>
  </si>
  <si>
    <t>(openbaar onderzoek)</t>
  </si>
  <si>
    <t>Kwaliteit Zwemwater</t>
  </si>
  <si>
    <t>Stuwsluiscomplex Dender Geraardsbergen</t>
  </si>
  <si>
    <t>Doelstelling: informatie aan het publiek volgens de toepasselijke regelgeving en mogelijkheid tot inspraak via het formuleren van bezwaren.
Geen evaluatie.</t>
  </si>
  <si>
    <t>Batibouw Magazine (krantenbijlage)</t>
  </si>
  <si>
    <t>Koepeladvertentie</t>
  </si>
  <si>
    <t>Afval algemeen</t>
  </si>
  <si>
    <t>Smartmedia "Gezond Bedrijf"</t>
  </si>
  <si>
    <t>Mediaplanet " MVO "
(Suppl.De Standaard)</t>
  </si>
  <si>
    <t xml:space="preserve">De publicatie van de advertentie voor de Taaltelefoon hing samen met de publicatie van het taalboekje 'Hoe Vlaams mag uw Nederlands zijn?', dat als bijlage bij De Standaard verschenen is. Het boekje had als doel een tolerantere houding in de standaardtaal te creëren tegenover typisch Vlaamse woorden en uitdrukkingen. De campagne was geslaagd. Er was een heel grote vraag naar het taalboekje en er was veel media-aandacht, onder andere in de tv-programma's Terzake en Reyers Laat.
 </t>
  </si>
  <si>
    <t>Bijlage 1</t>
  </si>
  <si>
    <t>Beleidsdomein internationaal Vlaanderen (iV)</t>
  </si>
  <si>
    <t>Departement iV</t>
  </si>
  <si>
    <t>Doelstelling: Flanders Today wil als Engelstalige wekelijkse krant buitenlandse beleids- en opiniemakers in alle velden (politiek, cultureel, business, academisch …) informeren over Vlaanderen en daarbij de brug slaan tussen de Vlaamse actualiteit en de activiteiten 
van de Vlaamse overheid. De middelen worden hoofdzakelijk gebruikt voor de redactie 
van artikels, drukklaar maken, drukken, afleveren van de krant Flanders Today. De artikels van Flanders Today worden eveneens aangeboden via diverse elektronische kanalen (website, nieuwsbrief, facebook) zodat een breed informatieplatform is ontstaan.  
Evaluatie: er loopt een evaluatie die eind 2016 beschikbaar zal zijn</t>
  </si>
  <si>
    <t xml:space="preserve">Toegankelijk reizen in Vlaanderen  </t>
  </si>
  <si>
    <t>Toerisme Vlaanderen</t>
  </si>
  <si>
    <t>advertentie</t>
  </si>
  <si>
    <t>artikel</t>
  </si>
  <si>
    <t>Flanders Today
opm. : een deel van de middelen wordt eveneens ingezet voor de elektronische media</t>
  </si>
  <si>
    <t>Informatie over Vlaanderen aan buitenlands publiek</t>
  </si>
  <si>
    <t>Doelstelling: aankondiging eerste Onroerenderfgoedprijs.
Evaluatie: impact beperkt; volgende editie zetten we meer in op digitale communicatie (sociale media)</t>
  </si>
  <si>
    <t>Doelstelling: aankondiging openbaar onderzoek vaststelling inventaris (art. 4.1.3.,4° Onroerenderfgoeddecreet)</t>
  </si>
  <si>
    <r>
      <t>De regelgeving stelt dat AgOD</t>
    </r>
    <r>
      <rPr>
        <i/>
        <sz val="11"/>
        <color theme="1"/>
        <rFont val="Calibri"/>
        <family val="2"/>
        <scheme val="minor"/>
      </rPr>
      <t xml:space="preserve">i </t>
    </r>
    <r>
      <rPr>
        <sz val="11"/>
        <color theme="1"/>
        <rFont val="Calibri"/>
        <family val="2"/>
        <scheme val="minor"/>
      </rPr>
      <t>elk schooljaar alle ouders moet herinneren aan de leerplicht via de geschreven pers of via de audiovisuele media. Nu gebeurt de attendering op de leerplicht via advertenties; AgOD</t>
    </r>
    <r>
      <rPr>
        <i/>
        <sz val="11"/>
        <color theme="1"/>
        <rFont val="Calibri"/>
        <family val="2"/>
        <scheme val="minor"/>
      </rPr>
      <t xml:space="preserve">i </t>
    </r>
    <r>
      <rPr>
        <sz val="11"/>
        <color theme="1"/>
        <rFont val="Calibri"/>
        <family val="2"/>
        <scheme val="minor"/>
      </rPr>
      <t xml:space="preserve">onderzoekt momenteel hoe dit in de toekomst kan.   </t>
    </r>
    <r>
      <rPr>
        <i/>
        <sz val="11"/>
        <color theme="1"/>
        <rFont val="Calibri"/>
        <family val="2"/>
        <scheme val="minor"/>
      </rPr>
      <t xml:space="preserve"> </t>
    </r>
  </si>
  <si>
    <t xml:space="preserve">Ouders en andere belanghebbenden attenderen op de mogelijkheid om de SID-in's te bezoeken. Naast het klassikale bezoek op donderdag en vrijdag bezoeken ouders en andere belangstellenden massaal de SID-in op zaterdag. Het bezoekersaantal stijgt elk jaar nog lichtjes. </t>
  </si>
  <si>
    <t>Doelstelling: informatie aan het publiek volgens de toepasselijke regelgeving en mogelijkheid tot inspraak via het formuleren van bezwaren. Geen evaluatie.
Geen evaluatie.</t>
  </si>
  <si>
    <t>EU-actieplan omgevingslawaai luchthaven Brussel Nationaal</t>
  </si>
  <si>
    <t>Vlaams Energieagentschap</t>
  </si>
  <si>
    <t>Departement LNE</t>
  </si>
  <si>
    <t xml:space="preserve">De advertentie paste in de communicatiemix over veilig verwarmen. Regelgeving bekendmaken die een directe impact heeft op de Vlaming is een verplichting (normendecreet) voor de Vlaamse overheid. De communicatienood bleek uit een onderzoek naar kennis en toepassing van de regelgeving. In deze campagne werd de regelgeving over eerste keuring, het periodiek onderhoud en de verwarmingsaudit bekendgemaakt via verschillende kanalen. De advertentie leidde niet tot een verhoogde trafiek op de website waaruit we konden concluderen dat dergelijke communicatie weinig impact heeft en besluiten om dit voor toekomstige acties voor deze campagne niet in te zetten. Het totaal aan ingezette communicatiemiddelen zorgde wel voor een grotere trafiek op de website. </t>
  </si>
  <si>
    <t>Boer en Tuinder</t>
  </si>
  <si>
    <t>Handel en Techniek</t>
  </si>
  <si>
    <t>Loonwerker</t>
  </si>
  <si>
    <t>Doelstelling: Toegankelijkheid van toeristische keten wordt verder gescreend, gepromoot en gesensibiliseerd.
Evaluatie:  De publicatie vergrootte het verkeer naar specifieke toegankelijkheidspagina’s op www.visitflanders.com.
Dat bleek uit vergelijking 3 weken vóór de publicatie van het artikel (06/10 t.e.m. 26/10), met de 3 weken vanaf de publicatie (27/10 t.e.m. 16/11). Er was een duidelijke stijging in paginaweergaven. De bezoekers op de site bleven ook komen 3 weken na publicatie van het artikel. Het artikel heeft dus bijgedragen tot het bekendmaken van de toegankelijkheidspagina’s op www.vsitflanders.com. De doelstelling van 1.000 gegarandeerde bezoekers werd meer dan verdubbeld, 2.663 unieke bezoeken met een gemiddelde leestijd van 4 minuten 12 seconden.</t>
  </si>
  <si>
    <r>
      <t xml:space="preserve">N.a.v. het internationale jaar van de bodem (2015) organiseerde de Vlaamse overheid het hele jaar lang acties rond vier thema’s: Bodem &amp; Gezondheid, Bodem &amp; Economie, Bodem &amp; Leefomgeving en Bodem &amp; Innovatie. Samen geven die thema’s vorm aan de campagne ‘Bodembewust’, waarmee de Vlaamse overheid wil aantonen dat onze bodem een kostbare grondstof is die een belangrijke rol speelt in vele facetten van onze economie, ons leven en onze toekomst. Eén van deze acties was het publiceren rond het thema bodem in de algemene pers en de landbouwpers. De impact van de advertenties in de algemene pers werd niet afzonderlijk gemeten. De campagne werd in zijn totaliteit (de inzet van de communicatiemix) geëvalueerd. De campagne geeft uitvoering aan OD39.1 </t>
    </r>
    <r>
      <rPr>
        <i/>
        <sz val="11"/>
        <color theme="1"/>
        <rFont val="Calibri"/>
        <family val="2"/>
        <scheme val="minor"/>
      </rPr>
      <t>We investeren in verdere kennisopbouw rond bodembescherming en sensibilisering van de verschillende doelgroepen</t>
    </r>
    <r>
      <rPr>
        <sz val="11"/>
        <color theme="1"/>
        <rFont val="Calibri"/>
        <family val="2"/>
        <scheme val="minor"/>
      </rPr>
      <t xml:space="preserve"> en OD39.2 </t>
    </r>
    <r>
      <rPr>
        <i/>
        <sz val="11"/>
        <color theme="1"/>
        <rFont val="Calibri"/>
        <family val="2"/>
        <scheme val="minor"/>
      </rPr>
      <t>We maken gebruik van de kanalen die het landbouwbeleid biedt om maatregelen en instrumenten inzake bodembescherming bij de doelgroep landbouw te versterken</t>
    </r>
    <r>
      <rPr>
        <sz val="11"/>
        <color theme="1"/>
        <rFont val="Calibri"/>
        <family val="2"/>
        <scheme val="minor"/>
      </rPr>
      <t xml:space="preserve">.
</t>
    </r>
  </si>
  <si>
    <t>Openbaar onderzoek zwemwaterlijsten en zwemwaters aankondigen is wettelijk verplicht volgens VLAREM II.</t>
  </si>
  <si>
    <t>The Parlaiment Magazine</t>
  </si>
  <si>
    <t>New Business NI</t>
  </si>
  <si>
    <t>Ecotips</t>
  </si>
  <si>
    <t>Mediaplanet - MVO</t>
  </si>
  <si>
    <t>VMX Vademecum</t>
  </si>
  <si>
    <t>Het Nieuwsblad (bijlage: special OKUS Optimale Zorg) via Smart Media</t>
  </si>
  <si>
    <t>Publireportage in het kader van de campagne 'Gezond water, ook jouw zorg' - thema loden leidingen. Sensibliseren.</t>
  </si>
  <si>
    <t>Combi teasers en vacatures Metro Nl</t>
  </si>
  <si>
    <t>Koepeladvertentie Vacature Full Package (VAC Magazine + DM+HLN + Tijd)</t>
  </si>
  <si>
    <t xml:space="preserve">De communicatie sloot aan bij de doelstelling “We zorgen voor een ruime en gerichte bekendmaking van vacatures” en diende in hoofdzaak om de website www.werkenvoorvlaanderen.be gericht bij het brede (actief en latent werkzoekend) publiek bekend te maken.
De bezoekerscijfers van de website www.werkenvoorvlaanderen.be worden maandelijks gemonitord en we zagen na het plaatsen van de advertenties en de banneractie telkens een stijging in de bezoekersaantallen.
</t>
  </si>
  <si>
    <t>Agentschap Overheidspersoneel - dienst Diversiteitsbeleid</t>
  </si>
  <si>
    <t>Departement WSE</t>
  </si>
  <si>
    <t>Algemene advertentie mvo en initiatieven MVO Vlaanderen</t>
  </si>
  <si>
    <t>De advertenties zijn in uitvoering van de beleidsbrief Sociale Economie, die focust op het verlagen van drempels voor KMO’s en organisaties om met mvo aan de slag te gaan. De advertenties lichten het belang van het concept mvo toe als bijdrage aan duurzame ontwikkeling maar ook om competitief te blijven. Verder werden ook vormingen en tools van MVO Vlaanderen onder de aandacht gebracht.</t>
  </si>
  <si>
    <t>Ondernemen in Antwerpen - Smartmedia Agency
(bijlage Gazet van Antwerpen)</t>
  </si>
  <si>
    <t>vzw 'de Rand - expats</t>
  </si>
  <si>
    <t>Flanders Today (Gordelfestival)</t>
  </si>
  <si>
    <t>Le Soir - Studeo</t>
  </si>
  <si>
    <t>Vlan</t>
  </si>
  <si>
    <t>vzw 'de Rand' - Gordelfestival</t>
  </si>
  <si>
    <t>De Zondag</t>
  </si>
  <si>
    <t>Studiekeuzegids bij Het Belang Van Limburg, Het Laatste Nieuws, Het Nieuwsblad</t>
  </si>
  <si>
    <t>Doelstelling: meer mensen aan het werk krijgen in de zorgsector, zoals  vermeld in het regeerakkoord van de Vlaamse Regering en in de actieplannen 'Werk maken van werk in de zorgsector'. Doel van de studiekeuzegids is de aantrekkingskracht van de zorgsector voor jongeren vergroten.
Evaluatie is gebeurd voor de volledige campagne (niet enkel geschreven pers) aan de hand van boordtabellensets, en in het actieplan 3.0. Zie http://www.ikgaervoor.be/voor-zorgprofessionals. Er is een stijging van het aantal studenten in de zorg, maar het behouden van de instroom blijft een aandachtspunt.</t>
  </si>
  <si>
    <t>PMV</t>
  </si>
  <si>
    <t>Herontwikkeling site Ford Genk</t>
  </si>
  <si>
    <t>Het Laatste Nieuws</t>
  </si>
  <si>
    <t>Het Belang van Limburg</t>
  </si>
  <si>
    <t>Nieuwe campagne i.s.m. UNIZO: 'Het internet. Ook uw zaak.'
Monitoring bekendmaking via Google Analytics.
Niet aangerekend op communicatiebudget maar op projectbudget via EFRO middelen.</t>
  </si>
  <si>
    <t>Werven van kandidaat-ontwikkelaars en bedrijven voor de site.
9 kandidaten hebben zich gemeld.</t>
  </si>
  <si>
    <t>Jaarlijkse campagne om de week van de bedrijfsoverdracht aan te kondigen.
Deze campagne werd enkele jaren geleden geëvalueerd en het effect wordt jaarlijks gemonitord via Google Analytics en naargelang aantal deelnemers aan de week.</t>
  </si>
  <si>
    <t>Bekendmaking inspraakvergaderingen brownfields</t>
  </si>
  <si>
    <t>Publicatie in het kader van employer branding VDAB. Geen evaluatie</t>
  </si>
  <si>
    <t>Publicaties voor STEM voor de Toekomst, i.s.m. STEM-platform en beroepenhuis. STEM-richtingen op de kaart zetten.</t>
  </si>
  <si>
    <t>Ervaring werkt'-campagne om werkplekleren op de kaart te zetten. Geen evaluatie</t>
  </si>
  <si>
    <t>Duaal Leren</t>
  </si>
  <si>
    <t>SYNTRA Vlaanderen - Vlaams Agentschap voor Ondernemersvorming</t>
  </si>
  <si>
    <t>Metro</t>
  </si>
  <si>
    <t>Doelstelling: zichtbaarheid creëren en sensibiliseren over Leertijd bij start van nieuw schooljaar.
Geen evaluatie.</t>
  </si>
  <si>
    <t>Agentschap Binnenlands Bestuur - Coördinatie Brussel</t>
  </si>
  <si>
    <t>Brussel Danst</t>
  </si>
  <si>
    <t>Promotie van het event</t>
  </si>
  <si>
    <t>Boekenverkoop</t>
  </si>
  <si>
    <t>Slam city</t>
  </si>
  <si>
    <t>Brussel Deze Week</t>
  </si>
  <si>
    <t>Zwijgstil</t>
  </si>
  <si>
    <t>Het Nieuwsblad</t>
  </si>
  <si>
    <t>Gazet van Antwerpen</t>
  </si>
  <si>
    <t>Agentschap Binnenlands Bestuur - Coördinatie Vlaamse Rand</t>
  </si>
  <si>
    <t>(a)</t>
  </si>
  <si>
    <t>(b)</t>
  </si>
  <si>
    <t>Brussel serveert!
(Week van de Smaak)</t>
  </si>
  <si>
    <t>(d)</t>
  </si>
  <si>
    <t>(c)</t>
  </si>
  <si>
    <t>(b) Opgenomen in een grotere ruildeal gesloten met de Vlaams-Brusselse media voor verschijning in meerdere merken en via meerdere kanalen (niet alleen kranten, ook website, radio, tv, …). Totale ruildeal ter waarde van € 18.234,40 ; (betaald) tarief Muntpunt: € 0 (volledige ruil).</t>
  </si>
  <si>
    <t>(c) Opgenomen in een grotere ruildeal gesloten met de Vlaams-Brusselse media voor verschijning in meerdere merken en via meerdere kanalen (niet alleen kranten, ook website en radio). Totale ruildeal ter waarde van € 7.500 ; (betaald) tarief Muntpunt: € 0 (volledige ruil).</t>
  </si>
  <si>
    <t>(d) Opgenomen in een grotere ruildeal gesloten met Mediahuis voor verschijning in meerdere merken. Totale ruildeal ter waarde van € 38.600 ; (betaald) tarief Muntpunt: € 3.860.</t>
  </si>
  <si>
    <t>(a) Opgenomen in een grotere ruildeal gesloten met De Persgroep voor verschijning in meerdere merken en via meerdere kanalen (niet alleen kranten, ook apps, website, magazines, …). Totale ruildeal ter waarde van € 156.662 ; (betaald) tarief Muntpunt: € 19.639.</t>
  </si>
  <si>
    <t>Beleidsdomein Cultuur, Jeugd, Sport en Media (CJSM)</t>
  </si>
  <si>
    <t>Landcommanderij Alden Biesen</t>
  </si>
  <si>
    <t>Promotie congrescentrum</t>
  </si>
  <si>
    <t>ledenboek VOKA</t>
  </si>
  <si>
    <t>Sterck Magazine</t>
  </si>
  <si>
    <t>Gidsenwerking</t>
  </si>
  <si>
    <t>Groepsuitstappen Pasar brochure</t>
  </si>
  <si>
    <t>Okra brochure</t>
  </si>
  <si>
    <t>Alden Biesen algemene promotie toerisme en evenementen</t>
  </si>
  <si>
    <t>Meet in Flanders</t>
  </si>
  <si>
    <t>City- en cultuurbijlage De Morgen</t>
  </si>
  <si>
    <t>Brochure toeristische attracties</t>
  </si>
  <si>
    <t>Internationaal Vertelfestival</t>
  </si>
  <si>
    <t>Jardins et Loisirs en Fence</t>
  </si>
  <si>
    <t>ARTFORUM International Magazine</t>
  </si>
  <si>
    <t>DWR/TWR vzw (De Witte Raaf)</t>
  </si>
  <si>
    <t>Erik van der Weijde</t>
  </si>
  <si>
    <t>Hart</t>
  </si>
  <si>
    <t>Departement CJSM</t>
  </si>
  <si>
    <t>Art &amp; education (eflux)</t>
  </si>
  <si>
    <t>Subway Magazine Issue</t>
  </si>
  <si>
    <t>H Art Manor Grunewald</t>
  </si>
  <si>
    <t>H Art K Mater</t>
  </si>
  <si>
    <t>Frans Masereel Centrum</t>
  </si>
  <si>
    <t>Subtotaal Alden Biesen</t>
  </si>
  <si>
    <t>Subtotaal Frans Masereel Centrum</t>
  </si>
  <si>
    <t>D&amp;P - Katia Mater - open call residenties</t>
  </si>
  <si>
    <t>Doelstelling: informatie over energiezuinig bouwen.</t>
  </si>
  <si>
    <t>Bis beurs</t>
  </si>
  <si>
    <t>Bis-catalogus</t>
  </si>
  <si>
    <t>Uitgaven in 2015 - Geert BOURGEOIS</t>
  </si>
  <si>
    <t>Uitgaven in 2015 - Hilde CREVITS</t>
  </si>
  <si>
    <t>Uitgaven in 2015 - Bart TOMMELEIN</t>
  </si>
  <si>
    <t>Uitgaven in 2015 - Liesbeth HOMANS</t>
  </si>
  <si>
    <t>Uitgaven in 2015 - Ben WEYTS</t>
  </si>
  <si>
    <t>Uitgaven in 2015 - Jo VANDEURZEN</t>
  </si>
  <si>
    <t>Uitgaven in 2015 - Philippe MUYTERS</t>
  </si>
  <si>
    <t>Uitgaven in 2015 - Joke SCHAUVLIEGE</t>
  </si>
  <si>
    <t>Uitgaven in 2015 - Sven GATZ</t>
  </si>
  <si>
    <t>Sport Vlaanderen</t>
  </si>
  <si>
    <t>Week van de Sportclub (september)</t>
  </si>
  <si>
    <t>De Zondag (Roularta)</t>
  </si>
  <si>
    <t>Doelstelling: zichtbaarheid creëren en sensibiliseren voor deelname aan de Week van de Sportclub.
Evaluatie: algemeen, via bevraging van deelnemende sportclubs en gemeenten/steden. Hierin werden ook vragen opgenomen i.v.m. communicatie.</t>
  </si>
  <si>
    <t>Organisatie provincial 'sportmarkten'</t>
  </si>
  <si>
    <t>Doelstelling: zichtbaarheid creëren en sensibiliseren voor deelname aan de provinciale'Sportmarkten' en meer specifiek sensibilisering van 'kansarmen'.
Evaluatie: algemeen, via bevraging van deelnemende sportclubs en gemeenten/steden. Hierin werden ook vragen opgenomen i.v.m. communicatie.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</si>
</sst>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2" x14ac:knownFonts="1">
    <font>
      <sz val="11"/>
      <color theme="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b/>
      <sz val="12"/>
      <color theme="3"/>
      <name val="Calibri"/>
      <family val="2"/>
      <scheme val="minor"/>
    </font>
    <font>
      <b/>
      <sz val="11"/>
      <color theme="3"/>
      <name val="Calibri"/>
      <family val="2"/>
      <scheme val="minor"/>
    </font>
    <font>
      <u/>
      <sz val="11"/>
      <color theme="1"/>
      <name val="Calibri"/>
      <family val="2"/>
      <scheme val="minor"/>
    </font>
    <font>
      <i/>
      <sz val="11"/>
      <color theme="1"/>
      <name val="Calibri"/>
      <family val="2"/>
      <scheme val="minor"/>
    </font>
    <font>
      <sz val="11"/>
      <name val="Calibri"/>
      <family val="2"/>
      <scheme val="minor"/>
    </font>
    <font>
      <b/>
      <i/>
      <sz val="11"/>
      <color theme="3"/>
      <name val="Calibri"/>
      <family val="2"/>
      <scheme val="minor"/>
    </font>
    <font>
      <b/>
      <sz val="14"/>
      <color theme="1"/>
      <name val="Calibri"/>
      <family val="2"/>
      <scheme val="minor"/>
    </font>
  </fonts>
  <fills count="2">
    <fill>
      <patternFill patternType="none"/>
    </fill>
    <fill>
      <patternFill patternType="gray125"/>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diagonal/>
    </border>
  </borders>
  <cellStyleXfs count="1">
    <xf numFmtId="0" fontId="0" fillId="0" borderId="0"/>
  </cellStyleXfs>
  <cellXfs count="149">
    <xf numFmtId="0" fontId="0" fillId="0" borderId="0" xfId="0"/>
    <xf numFmtId="0" fontId="0" fillId="0" borderId="0" xfId="0" applyAlignment="1">
      <alignment vertical="top"/>
    </xf>
    <xf numFmtId="164" fontId="0" fillId="0" borderId="0" xfId="0" applyNumberFormat="1" applyFont="1" applyBorder="1" applyAlignment="1">
      <alignment vertical="top"/>
    </xf>
    <xf numFmtId="0" fontId="0" fillId="0" borderId="0" xfId="0" applyBorder="1" applyAlignment="1">
      <alignment vertical="top"/>
    </xf>
    <xf numFmtId="164" fontId="1" fillId="0" borderId="0" xfId="0" applyNumberFormat="1" applyFont="1" applyBorder="1" applyAlignment="1">
      <alignment vertical="top"/>
    </xf>
    <xf numFmtId="0" fontId="0" fillId="0" borderId="7" xfId="0" applyBorder="1" applyAlignment="1">
      <alignment vertical="top"/>
    </xf>
    <xf numFmtId="164" fontId="1" fillId="0" borderId="0" xfId="0" applyNumberFormat="1" applyFont="1" applyFill="1" applyBorder="1" applyAlignment="1">
      <alignment vertical="top"/>
    </xf>
    <xf numFmtId="0" fontId="0" fillId="0" borderId="0" xfId="0" applyFont="1" applyBorder="1" applyAlignment="1">
      <alignment horizontal="left" vertical="top"/>
    </xf>
    <xf numFmtId="0" fontId="0" fillId="0" borderId="9" xfId="0" applyFont="1" applyBorder="1" applyAlignment="1">
      <alignment horizontal="left" vertical="top"/>
    </xf>
    <xf numFmtId="0" fontId="1" fillId="0" borderId="0" xfId="0" applyFont="1" applyBorder="1" applyAlignment="1">
      <alignment vertical="top"/>
    </xf>
    <xf numFmtId="164" fontId="0" fillId="0" borderId="9" xfId="0" applyNumberFormat="1" applyFont="1" applyBorder="1" applyAlignment="1">
      <alignment vertical="top"/>
    </xf>
    <xf numFmtId="0" fontId="4" fillId="0" borderId="0" xfId="0" applyFont="1" applyAlignment="1">
      <alignment vertical="top"/>
    </xf>
    <xf numFmtId="164" fontId="3" fillId="0" borderId="0" xfId="0" applyNumberFormat="1" applyFont="1" applyBorder="1" applyAlignment="1">
      <alignment vertical="top"/>
    </xf>
    <xf numFmtId="0" fontId="0" fillId="0" borderId="0" xfId="0" applyAlignment="1">
      <alignment vertical="center"/>
    </xf>
    <xf numFmtId="0" fontId="3" fillId="0" borderId="0" xfId="0" applyFont="1" applyBorder="1" applyAlignment="1">
      <alignment vertical="top"/>
    </xf>
    <xf numFmtId="0" fontId="1" fillId="0" borderId="10" xfId="0" applyFont="1" applyBorder="1" applyAlignment="1">
      <alignment horizontal="center" vertical="center" wrapText="1"/>
    </xf>
    <xf numFmtId="0" fontId="0" fillId="0" borderId="12" xfId="0" applyFont="1" applyBorder="1" applyAlignment="1">
      <alignment horizontal="left" vertical="top"/>
    </xf>
    <xf numFmtId="0" fontId="0" fillId="0" borderId="5" xfId="0" applyBorder="1" applyAlignment="1">
      <alignment vertical="top"/>
    </xf>
    <xf numFmtId="0" fontId="0" fillId="0" borderId="12" xfId="0" applyBorder="1" applyAlignment="1">
      <alignment vertical="top"/>
    </xf>
    <xf numFmtId="0" fontId="1" fillId="0" borderId="15" xfId="0" applyFont="1" applyBorder="1" applyAlignment="1">
      <alignment horizontal="center" vertical="center" wrapText="1"/>
    </xf>
    <xf numFmtId="0" fontId="0" fillId="0" borderId="8" xfId="0" applyBorder="1" applyAlignment="1">
      <alignment vertical="top"/>
    </xf>
    <xf numFmtId="164" fontId="1" fillId="0" borderId="7" xfId="0" applyNumberFormat="1" applyFont="1" applyBorder="1" applyAlignment="1">
      <alignment vertical="top"/>
    </xf>
    <xf numFmtId="164" fontId="0" fillId="0" borderId="12" xfId="0" applyNumberFormat="1" applyFont="1" applyBorder="1" applyAlignment="1">
      <alignment vertical="top"/>
    </xf>
    <xf numFmtId="0" fontId="0" fillId="0" borderId="6" xfId="0" applyBorder="1" applyAlignment="1">
      <alignment vertical="top"/>
    </xf>
    <xf numFmtId="0" fontId="1" fillId="0" borderId="14" xfId="0" applyFont="1" applyBorder="1" applyAlignment="1">
      <alignment horizontal="center" vertical="center"/>
    </xf>
    <xf numFmtId="0" fontId="1" fillId="0" borderId="4" xfId="0" applyFont="1" applyBorder="1" applyAlignment="1">
      <alignment horizontal="left" vertical="top" indent="1"/>
    </xf>
    <xf numFmtId="0" fontId="0" fillId="0" borderId="4" xfId="0" applyBorder="1" applyAlignment="1">
      <alignment vertical="top"/>
    </xf>
    <xf numFmtId="0" fontId="0" fillId="0" borderId="4" xfId="0" applyBorder="1" applyAlignment="1">
      <alignment horizontal="left" vertical="top" indent="1"/>
    </xf>
    <xf numFmtId="0" fontId="1" fillId="0" borderId="11" xfId="0" applyFont="1" applyBorder="1" applyAlignment="1">
      <alignment horizontal="left" vertical="top" wrapText="1" indent="1"/>
    </xf>
    <xf numFmtId="164" fontId="0" fillId="0" borderId="0" xfId="0" applyNumberFormat="1" applyBorder="1" applyAlignment="1">
      <alignment vertical="top"/>
    </xf>
    <xf numFmtId="0" fontId="0" fillId="0" borderId="0" xfId="0" applyAlignment="1">
      <alignment vertical="top"/>
    </xf>
    <xf numFmtId="0" fontId="0" fillId="0" borderId="0" xfId="0" applyBorder="1" applyAlignment="1">
      <alignment vertical="top"/>
    </xf>
    <xf numFmtId="164" fontId="1" fillId="0" borderId="0" xfId="0" applyNumberFormat="1" applyFont="1" applyBorder="1" applyAlignment="1">
      <alignment vertical="top"/>
    </xf>
    <xf numFmtId="0" fontId="0" fillId="0" borderId="7" xfId="0" applyBorder="1" applyAlignment="1">
      <alignment vertical="top"/>
    </xf>
    <xf numFmtId="0" fontId="0" fillId="0" borderId="0" xfId="0" applyAlignment="1">
      <alignment vertical="center"/>
    </xf>
    <xf numFmtId="164" fontId="1" fillId="0" borderId="7" xfId="0" applyNumberFormat="1" applyFont="1" applyBorder="1" applyAlignment="1">
      <alignment vertical="top"/>
    </xf>
    <xf numFmtId="0" fontId="0" fillId="0" borderId="0" xfId="0" applyFill="1" applyAlignment="1">
      <alignment vertical="top"/>
    </xf>
    <xf numFmtId="0" fontId="0" fillId="0" borderId="0" xfId="0" applyAlignment="1">
      <alignment wrapText="1"/>
    </xf>
    <xf numFmtId="164" fontId="1" fillId="0" borderId="12" xfId="0" applyNumberFormat="1" applyFont="1" applyBorder="1" applyAlignment="1">
      <alignment vertical="top"/>
    </xf>
    <xf numFmtId="0" fontId="0" fillId="0" borderId="0" xfId="0" applyFill="1" applyBorder="1" applyAlignment="1">
      <alignment vertical="top"/>
    </xf>
    <xf numFmtId="0" fontId="0" fillId="0" borderId="0" xfId="0" applyFill="1" applyBorder="1" applyAlignment="1">
      <alignment horizontal="left" vertical="top" indent="1"/>
    </xf>
    <xf numFmtId="4" fontId="0" fillId="0" borderId="0" xfId="0" applyNumberFormat="1" applyBorder="1" applyAlignment="1">
      <alignment vertical="top"/>
    </xf>
    <xf numFmtId="4" fontId="1" fillId="0" borderId="0" xfId="0" applyNumberFormat="1" applyFont="1" applyBorder="1" applyAlignment="1">
      <alignment vertical="top"/>
    </xf>
    <xf numFmtId="0" fontId="0" fillId="0" borderId="0" xfId="0" applyBorder="1" applyAlignment="1">
      <alignment horizontal="left"/>
    </xf>
    <xf numFmtId="4" fontId="0" fillId="0" borderId="0" xfId="0" applyNumberFormat="1"/>
    <xf numFmtId="0" fontId="9" fillId="0" borderId="0" xfId="0" applyFont="1" applyBorder="1"/>
    <xf numFmtId="0" fontId="0" fillId="0" borderId="0" xfId="0" applyFont="1" applyFill="1" applyBorder="1" applyAlignment="1">
      <alignment horizontal="left" vertical="top" wrapText="1"/>
    </xf>
    <xf numFmtId="164" fontId="0" fillId="0" borderId="0" xfId="0" applyNumberFormat="1" applyFont="1" applyFill="1" applyBorder="1" applyAlignment="1">
      <alignment vertical="top"/>
    </xf>
    <xf numFmtId="0" fontId="0" fillId="0" borderId="9" xfId="0" applyFont="1" applyFill="1" applyBorder="1" applyAlignment="1">
      <alignment horizontal="left" vertical="top" wrapText="1"/>
    </xf>
    <xf numFmtId="164" fontId="0" fillId="0" borderId="9" xfId="0" applyNumberFormat="1" applyFont="1" applyFill="1" applyBorder="1" applyAlignment="1">
      <alignment vertical="top"/>
    </xf>
    <xf numFmtId="0" fontId="0" fillId="0" borderId="4" xfId="0" applyFill="1" applyBorder="1" applyAlignment="1">
      <alignment vertical="top"/>
    </xf>
    <xf numFmtId="0" fontId="0" fillId="0" borderId="16" xfId="0" applyFont="1" applyFill="1" applyBorder="1" applyAlignment="1">
      <alignment horizontal="left" vertical="top"/>
    </xf>
    <xf numFmtId="164" fontId="1" fillId="0" borderId="16" xfId="0" applyNumberFormat="1" applyFont="1" applyFill="1" applyBorder="1" applyAlignment="1">
      <alignment vertical="top"/>
    </xf>
    <xf numFmtId="0" fontId="1" fillId="0" borderId="4" xfId="0" applyFont="1" applyFill="1" applyBorder="1" applyAlignment="1">
      <alignment vertical="top"/>
    </xf>
    <xf numFmtId="0" fontId="0" fillId="0" borderId="5" xfId="0" applyFill="1" applyBorder="1" applyAlignment="1">
      <alignment vertical="top"/>
    </xf>
    <xf numFmtId="0" fontId="1" fillId="0" borderId="4" xfId="0" applyFont="1" applyFill="1" applyBorder="1" applyAlignment="1">
      <alignment horizontal="left" vertical="top" indent="1"/>
    </xf>
    <xf numFmtId="0" fontId="9" fillId="0" borderId="0" xfId="0" applyFont="1" applyFill="1" applyBorder="1" applyAlignment="1">
      <alignment vertical="top"/>
    </xf>
    <xf numFmtId="0" fontId="0" fillId="0" borderId="5" xfId="0" applyFill="1" applyBorder="1" applyAlignment="1">
      <alignment wrapText="1"/>
    </xf>
    <xf numFmtId="0" fontId="0" fillId="0" borderId="6" xfId="0" applyFill="1" applyBorder="1" applyAlignment="1">
      <alignment vertical="top"/>
    </xf>
    <xf numFmtId="164" fontId="1" fillId="0" borderId="7" xfId="0" applyNumberFormat="1" applyFont="1" applyFill="1" applyBorder="1" applyAlignment="1">
      <alignment vertical="top"/>
    </xf>
    <xf numFmtId="0" fontId="0" fillId="0" borderId="5" xfId="0" applyFill="1" applyBorder="1" applyAlignment="1">
      <alignment vertical="top" wrapText="1"/>
    </xf>
    <xf numFmtId="0" fontId="0" fillId="0" borderId="0" xfId="0" applyFont="1" applyFill="1" applyBorder="1" applyAlignment="1">
      <alignment horizontal="left" vertical="top"/>
    </xf>
    <xf numFmtId="0" fontId="1" fillId="0" borderId="4" xfId="0" applyFont="1" applyFill="1" applyBorder="1" applyAlignment="1">
      <alignment horizontal="left" vertical="top" wrapText="1" indent="1"/>
    </xf>
    <xf numFmtId="0" fontId="0" fillId="0" borderId="5" xfId="0" applyFill="1" applyBorder="1" applyAlignment="1">
      <alignment horizontal="left" vertical="top" indent="1"/>
    </xf>
    <xf numFmtId="0" fontId="0" fillId="0" borderId="7" xfId="0" applyFill="1" applyBorder="1" applyAlignment="1">
      <alignment vertical="top"/>
    </xf>
    <xf numFmtId="0" fontId="0" fillId="0" borderId="8" xfId="0" applyFill="1" applyBorder="1" applyAlignment="1">
      <alignment vertical="top"/>
    </xf>
    <xf numFmtId="0" fontId="0" fillId="0" borderId="0" xfId="0" applyBorder="1" applyAlignment="1">
      <alignment vertical="center"/>
    </xf>
    <xf numFmtId="0" fontId="0" fillId="0" borderId="13" xfId="0" applyFont="1" applyFill="1" applyBorder="1" applyAlignment="1">
      <alignment horizontal="left" vertical="top" wrapText="1" indent="1"/>
    </xf>
    <xf numFmtId="0" fontId="0" fillId="0" borderId="4" xfId="0" applyFill="1" applyBorder="1" applyAlignment="1">
      <alignment horizontal="left" vertical="top" indent="1"/>
    </xf>
    <xf numFmtId="0" fontId="9" fillId="0" borderId="0" xfId="0" applyFont="1" applyFill="1" applyBorder="1" applyAlignment="1">
      <alignment horizontal="left" vertical="top"/>
    </xf>
    <xf numFmtId="0" fontId="9" fillId="0" borderId="7" xfId="0" applyFont="1" applyFill="1" applyBorder="1" applyAlignment="1">
      <alignment vertical="top"/>
    </xf>
    <xf numFmtId="0" fontId="0" fillId="0" borderId="9" xfId="0" applyFont="1" applyFill="1" applyBorder="1" applyAlignment="1">
      <alignment horizontal="left" vertical="top"/>
    </xf>
    <xf numFmtId="0" fontId="1" fillId="0" borderId="11" xfId="0" applyFont="1" applyFill="1" applyBorder="1" applyAlignment="1">
      <alignment horizontal="left" vertical="top" wrapText="1" indent="1"/>
    </xf>
    <xf numFmtId="0" fontId="0" fillId="0" borderId="12" xfId="0" applyFill="1" applyBorder="1" applyAlignment="1">
      <alignment vertical="top"/>
    </xf>
    <xf numFmtId="0" fontId="0" fillId="0" borderId="9" xfId="0" applyFill="1" applyBorder="1" applyAlignment="1">
      <alignment vertical="top" wrapText="1"/>
    </xf>
    <xf numFmtId="0" fontId="0" fillId="0" borderId="8" xfId="0" applyFill="1" applyBorder="1" applyAlignment="1">
      <alignment wrapText="1"/>
    </xf>
    <xf numFmtId="1" fontId="0" fillId="0" borderId="5" xfId="0" applyNumberFormat="1" applyFill="1" applyBorder="1"/>
    <xf numFmtId="0" fontId="0" fillId="0" borderId="4" xfId="0" applyFill="1" applyBorder="1"/>
    <xf numFmtId="0" fontId="0" fillId="0" borderId="0" xfId="0" applyFont="1" applyFill="1" applyBorder="1"/>
    <xf numFmtId="3" fontId="1" fillId="0" borderId="0" xfId="0" applyNumberFormat="1" applyFont="1" applyFill="1" applyBorder="1"/>
    <xf numFmtId="0" fontId="0" fillId="0" borderId="5" xfId="0" applyFill="1" applyBorder="1"/>
    <xf numFmtId="0" fontId="0" fillId="0" borderId="0" xfId="0" applyFill="1" applyBorder="1"/>
    <xf numFmtId="0" fontId="1" fillId="0" borderId="0" xfId="0" applyFont="1" applyFill="1" applyBorder="1"/>
    <xf numFmtId="0" fontId="0" fillId="0" borderId="0" xfId="0" applyFont="1" applyFill="1" applyBorder="1" applyAlignment="1">
      <alignment horizontal="left" vertical="top" indent="2"/>
    </xf>
    <xf numFmtId="0" fontId="0" fillId="0" borderId="9" xfId="0" applyFont="1" applyFill="1" applyBorder="1" applyAlignment="1">
      <alignment horizontal="left" vertical="top" indent="2"/>
    </xf>
    <xf numFmtId="0" fontId="1" fillId="0" borderId="0" xfId="0" applyFont="1" applyFill="1" applyBorder="1" applyAlignment="1">
      <alignment vertical="top"/>
    </xf>
    <xf numFmtId="164" fontId="0" fillId="0" borderId="0" xfId="0" applyNumberFormat="1" applyFont="1" applyFill="1" applyBorder="1" applyAlignment="1">
      <alignment horizontal="left" vertical="top"/>
    </xf>
    <xf numFmtId="0" fontId="1" fillId="0" borderId="12" xfId="0" applyFont="1" applyFill="1" applyBorder="1" applyAlignment="1">
      <alignment vertical="top"/>
    </xf>
    <xf numFmtId="0" fontId="9" fillId="0" borderId="13" xfId="0" applyFont="1" applyFill="1" applyBorder="1" applyAlignment="1">
      <alignment horizontal="left" vertical="top" wrapText="1" indent="1"/>
    </xf>
    <xf numFmtId="0" fontId="0" fillId="0" borderId="4" xfId="0" applyFill="1" applyBorder="1" applyAlignment="1">
      <alignment horizontal="left" vertical="top" wrapText="1" indent="1"/>
    </xf>
    <xf numFmtId="0" fontId="0" fillId="0" borderId="4" xfId="0" applyFont="1" applyFill="1" applyBorder="1" applyAlignment="1">
      <alignment horizontal="left" vertical="top" indent="1"/>
    </xf>
    <xf numFmtId="164" fontId="1" fillId="0" borderId="12" xfId="0" applyNumberFormat="1" applyFont="1" applyFill="1" applyBorder="1" applyAlignment="1">
      <alignment vertical="top"/>
    </xf>
    <xf numFmtId="0" fontId="0" fillId="0" borderId="13" xfId="0" applyFill="1" applyBorder="1" applyAlignment="1">
      <alignment horizontal="left" vertical="top" wrapText="1" indent="1"/>
    </xf>
    <xf numFmtId="0" fontId="0" fillId="0" borderId="5" xfId="0" applyFill="1" applyBorder="1" applyAlignment="1">
      <alignment horizontal="left" vertical="top" wrapText="1" indent="1"/>
    </xf>
    <xf numFmtId="0" fontId="1" fillId="0" borderId="6" xfId="0" applyFont="1" applyFill="1" applyBorder="1" applyAlignment="1">
      <alignment horizontal="left" vertical="top" indent="1"/>
    </xf>
    <xf numFmtId="0" fontId="0" fillId="0" borderId="13" xfId="0" applyFill="1" applyBorder="1" applyAlignment="1">
      <alignment vertical="top" wrapText="1"/>
    </xf>
    <xf numFmtId="0" fontId="0" fillId="0" borderId="12" xfId="0" applyFont="1" applyFill="1" applyBorder="1" applyAlignment="1">
      <alignment vertical="top"/>
    </xf>
    <xf numFmtId="0" fontId="0" fillId="0" borderId="4" xfId="0" quotePrefix="1" applyFill="1" applyBorder="1" applyAlignment="1">
      <alignment horizontal="left" vertical="top" wrapText="1" indent="1"/>
    </xf>
    <xf numFmtId="0" fontId="2" fillId="0" borderId="6" xfId="0" applyFont="1" applyFill="1" applyBorder="1" applyAlignment="1">
      <alignment horizontal="left" vertical="top" indent="1"/>
    </xf>
    <xf numFmtId="0" fontId="2" fillId="0" borderId="0" xfId="0" applyFont="1" applyFill="1" applyBorder="1" applyAlignment="1">
      <alignment horizontal="left" vertical="top" indent="1"/>
    </xf>
    <xf numFmtId="0" fontId="1" fillId="0" borderId="11" xfId="0" applyFont="1" applyFill="1" applyBorder="1" applyAlignment="1">
      <alignment horizontal="left" vertical="top" indent="1"/>
    </xf>
    <xf numFmtId="164" fontId="0" fillId="0" borderId="12" xfId="0" applyNumberFormat="1" applyFont="1" applyFill="1" applyBorder="1" applyAlignment="1">
      <alignment vertical="top"/>
    </xf>
    <xf numFmtId="0" fontId="0" fillId="0" borderId="0" xfId="0" applyFill="1" applyBorder="1" applyAlignment="1">
      <alignment vertical="top" wrapText="1"/>
    </xf>
    <xf numFmtId="0" fontId="1" fillId="0" borderId="0" xfId="0" applyFont="1" applyFill="1" applyBorder="1" applyAlignment="1">
      <alignment horizontal="left" vertical="top" indent="1"/>
    </xf>
    <xf numFmtId="0" fontId="0" fillId="0" borderId="12" xfId="0" applyFont="1" applyFill="1" applyBorder="1" applyAlignment="1">
      <alignment horizontal="left" vertical="top"/>
    </xf>
    <xf numFmtId="164" fontId="0" fillId="0" borderId="0" xfId="0" applyNumberFormat="1" applyFont="1" applyFill="1" applyBorder="1" applyAlignment="1">
      <alignment horizontal="right" vertical="top" indent="1"/>
    </xf>
    <xf numFmtId="1" fontId="0" fillId="0" borderId="5" xfId="0" applyNumberFormat="1" applyFill="1" applyBorder="1" applyAlignment="1">
      <alignment horizontal="left" indent="1"/>
    </xf>
    <xf numFmtId="0" fontId="0" fillId="0" borderId="0" xfId="0" quotePrefix="1" applyNumberFormat="1" applyFont="1" applyFill="1" applyBorder="1" applyAlignment="1">
      <alignment horizontal="right" vertical="top" indent="1"/>
    </xf>
    <xf numFmtId="1" fontId="0" fillId="0" borderId="5" xfId="0" applyNumberFormat="1" applyFill="1" applyBorder="1" applyAlignment="1">
      <alignment horizontal="left" vertical="top" indent="1"/>
    </xf>
    <xf numFmtId="0" fontId="0" fillId="0" borderId="5" xfId="0" applyFill="1" applyBorder="1" applyAlignment="1">
      <alignment horizontal="left" indent="1"/>
    </xf>
    <xf numFmtId="0" fontId="1" fillId="0" borderId="4" xfId="0" applyFont="1" applyFill="1" applyBorder="1" applyAlignment="1">
      <alignment horizontal="left" vertical="top" wrapText="1"/>
    </xf>
    <xf numFmtId="0" fontId="0" fillId="0" borderId="0" xfId="0" applyFont="1" applyFill="1" applyBorder="1" applyAlignment="1">
      <alignment vertical="top"/>
    </xf>
    <xf numFmtId="0" fontId="0" fillId="0" borderId="5" xfId="0" applyFill="1" applyBorder="1" applyAlignment="1">
      <alignment horizontal="left" vertical="top" indent="2"/>
    </xf>
    <xf numFmtId="0" fontId="0" fillId="0" borderId="8" xfId="0" applyFill="1" applyBorder="1" applyAlignment="1">
      <alignment horizontal="left" vertical="top" indent="1"/>
    </xf>
    <xf numFmtId="0" fontId="1" fillId="0" borderId="4" xfId="0" applyFont="1" applyFill="1" applyBorder="1" applyAlignment="1">
      <alignment horizontal="left" vertical="top" wrapText="1" indent="1"/>
    </xf>
    <xf numFmtId="0" fontId="7" fillId="0" borderId="7" xfId="0" applyFont="1" applyBorder="1" applyAlignment="1">
      <alignment horizontal="right" vertical="center"/>
    </xf>
    <xf numFmtId="0" fontId="0" fillId="0" borderId="13" xfId="0" applyFill="1" applyBorder="1" applyAlignment="1">
      <alignment horizontal="left" vertical="top" wrapText="1" indent="1"/>
    </xf>
    <xf numFmtId="0" fontId="0" fillId="0" borderId="5" xfId="0" applyFill="1" applyBorder="1" applyAlignment="1">
      <alignment horizontal="left" vertical="top" wrapText="1" indent="1"/>
    </xf>
    <xf numFmtId="0" fontId="0" fillId="0" borderId="5" xfId="0" applyFont="1" applyFill="1" applyBorder="1" applyAlignment="1">
      <alignment horizontal="left" vertical="top" wrapText="1" inden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 xfId="0" applyFont="1" applyFill="1" applyBorder="1" applyAlignment="1">
      <alignment horizontal="left" vertical="center" indent="1"/>
    </xf>
    <xf numFmtId="0" fontId="6" fillId="0" borderId="3" xfId="0" applyFont="1" applyFill="1" applyBorder="1" applyAlignment="1">
      <alignment horizontal="left" vertical="center" indent="1"/>
    </xf>
    <xf numFmtId="0" fontId="0" fillId="0" borderId="7" xfId="0" applyBorder="1" applyAlignment="1">
      <alignment horizontal="center" vertical="top"/>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0" fillId="0" borderId="13" xfId="0" applyBorder="1" applyAlignment="1">
      <alignment horizontal="left" vertical="top" wrapText="1" indent="1"/>
    </xf>
    <xf numFmtId="0" fontId="0" fillId="0" borderId="5" xfId="0" applyBorder="1" applyAlignment="1">
      <alignment horizontal="left" vertical="top" wrapText="1" indent="1"/>
    </xf>
    <xf numFmtId="0" fontId="0" fillId="0" borderId="13" xfId="0" applyFont="1" applyFill="1" applyBorder="1" applyAlignment="1">
      <alignment horizontal="left" vertical="top" wrapText="1" indent="1"/>
    </xf>
    <xf numFmtId="0" fontId="0" fillId="0" borderId="5" xfId="0" quotePrefix="1" applyFill="1" applyBorder="1" applyAlignment="1">
      <alignment horizontal="left" vertical="top" wrapText="1" indent="1"/>
    </xf>
    <xf numFmtId="0" fontId="9" fillId="0" borderId="13" xfId="0" applyFont="1" applyFill="1" applyBorder="1" applyAlignment="1">
      <alignment horizontal="left" vertical="top" wrapText="1" indent="1"/>
    </xf>
    <xf numFmtId="0" fontId="9" fillId="0" borderId="5" xfId="0" applyFont="1" applyFill="1" applyBorder="1" applyAlignment="1">
      <alignment horizontal="left" vertical="top" wrapText="1" indent="1"/>
    </xf>
    <xf numFmtId="0" fontId="0" fillId="0" borderId="0" xfId="0" applyFill="1" applyBorder="1" applyAlignment="1">
      <alignment horizontal="left" vertical="top" wrapText="1" indent="1"/>
    </xf>
    <xf numFmtId="0" fontId="1" fillId="0" borderId="4" xfId="0" applyFont="1" applyFill="1" applyBorder="1" applyAlignment="1">
      <alignment horizontal="left" vertical="top" wrapText="1" indent="1"/>
    </xf>
    <xf numFmtId="0" fontId="10" fillId="0" borderId="11" xfId="0" applyFont="1" applyFill="1" applyBorder="1" applyAlignment="1">
      <alignment horizontal="left" vertical="center" indent="1"/>
    </xf>
    <xf numFmtId="0" fontId="10" fillId="0" borderId="12" xfId="0" applyFont="1" applyFill="1" applyBorder="1" applyAlignment="1">
      <alignment horizontal="left" vertical="center" indent="1"/>
    </xf>
    <xf numFmtId="0" fontId="10" fillId="0" borderId="13" xfId="0" applyFont="1" applyFill="1" applyBorder="1" applyAlignment="1">
      <alignment horizontal="left" vertical="center" indent="1"/>
    </xf>
    <xf numFmtId="0" fontId="10" fillId="0" borderId="4" xfId="0" applyFont="1" applyFill="1" applyBorder="1" applyAlignment="1">
      <alignment horizontal="left" vertical="center" indent="1"/>
    </xf>
    <xf numFmtId="0" fontId="10" fillId="0" borderId="0" xfId="0" applyFont="1" applyFill="1" applyBorder="1" applyAlignment="1">
      <alignment horizontal="left" vertical="center" indent="1"/>
    </xf>
    <xf numFmtId="0" fontId="10" fillId="0" borderId="5" xfId="0" applyFont="1" applyFill="1" applyBorder="1" applyAlignment="1">
      <alignment horizontal="left" vertical="center" inden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zoomScaleSheetLayoutView="100" workbookViewId="0">
      <selection activeCell="A7" sqref="A7"/>
    </sheetView>
  </sheetViews>
  <sheetFormatPr defaultColWidth="34.5546875" defaultRowHeight="14.4" x14ac:dyDescent="0.3"/>
  <cols>
    <col min="1" max="1" width="30.6640625" style="3" customWidth="1"/>
    <col min="2" max="2" width="35.6640625" style="1" customWidth="1"/>
    <col min="3" max="3" width="15.6640625" style="3" customWidth="1"/>
    <col min="4" max="4" width="48.6640625" style="1" customWidth="1"/>
    <col min="5" max="16384" width="34.5546875" style="1"/>
  </cols>
  <sheetData>
    <row r="1" spans="1:4" s="30" customFormat="1" ht="20.100000000000001" customHeight="1" thickBot="1" x14ac:dyDescent="0.35">
      <c r="A1" s="115" t="s">
        <v>116</v>
      </c>
      <c r="B1" s="115"/>
      <c r="C1" s="115"/>
      <c r="D1" s="115"/>
    </row>
    <row r="2" spans="1:4" s="13" customFormat="1" ht="30" customHeight="1" thickBot="1" x14ac:dyDescent="0.35">
      <c r="A2" s="119" t="s">
        <v>228</v>
      </c>
      <c r="B2" s="120"/>
      <c r="C2" s="120"/>
      <c r="D2" s="121"/>
    </row>
    <row r="3" spans="1:4" s="13" customFormat="1" ht="30" customHeight="1" thickBot="1" x14ac:dyDescent="0.35">
      <c r="A3" s="24" t="s">
        <v>56</v>
      </c>
      <c r="B3" s="15" t="s">
        <v>58</v>
      </c>
      <c r="C3" s="15" t="s">
        <v>59</v>
      </c>
      <c r="D3" s="19" t="s">
        <v>61</v>
      </c>
    </row>
    <row r="4" spans="1:4" s="30" customFormat="1" ht="15" customHeight="1" thickBot="1" x14ac:dyDescent="0.35">
      <c r="A4" s="33"/>
      <c r="B4" s="33"/>
      <c r="C4" s="35"/>
      <c r="D4" s="33"/>
    </row>
    <row r="5" spans="1:4" s="34" customFormat="1" ht="20.100000000000001" customHeight="1" thickBot="1" x14ac:dyDescent="0.35">
      <c r="A5" s="122" t="s">
        <v>117</v>
      </c>
      <c r="B5" s="123"/>
      <c r="C5" s="123"/>
      <c r="D5" s="124"/>
    </row>
    <row r="6" spans="1:4" s="34" customFormat="1" ht="20.100000000000001" customHeight="1" thickBot="1" x14ac:dyDescent="0.35">
      <c r="A6" s="125" t="s">
        <v>118</v>
      </c>
      <c r="B6" s="126"/>
      <c r="C6" s="126"/>
      <c r="D6" s="127"/>
    </row>
    <row r="7" spans="1:4" s="30" customFormat="1" ht="240" customHeight="1" x14ac:dyDescent="0.3">
      <c r="A7" s="62" t="s">
        <v>125</v>
      </c>
      <c r="B7" s="46" t="s">
        <v>124</v>
      </c>
      <c r="C7" s="6">
        <v>926913.5</v>
      </c>
      <c r="D7" s="67" t="s">
        <v>119</v>
      </c>
    </row>
    <row r="8" spans="1:4" s="30" customFormat="1" ht="15" customHeight="1" x14ac:dyDescent="0.3">
      <c r="A8" s="68"/>
      <c r="B8" s="69"/>
      <c r="C8" s="6"/>
      <c r="D8" s="54"/>
    </row>
    <row r="9" spans="1:4" s="30" customFormat="1" ht="15" customHeight="1" x14ac:dyDescent="0.3">
      <c r="A9" s="55" t="s">
        <v>32</v>
      </c>
      <c r="B9" s="56"/>
      <c r="C9" s="6">
        <f>C7</f>
        <v>926913.5</v>
      </c>
      <c r="D9" s="54"/>
    </row>
    <row r="10" spans="1:4" s="30" customFormat="1" ht="15" customHeight="1" thickBot="1" x14ac:dyDescent="0.35">
      <c r="A10" s="58"/>
      <c r="B10" s="70"/>
      <c r="C10" s="59"/>
      <c r="D10" s="65"/>
    </row>
    <row r="11" spans="1:4" ht="15" customHeight="1" thickBot="1" x14ac:dyDescent="0.35">
      <c r="A11" s="18"/>
      <c r="B11" s="18"/>
      <c r="C11" s="38"/>
      <c r="D11" s="18"/>
    </row>
    <row r="12" spans="1:4" s="13" customFormat="1" ht="20.100000000000001" customHeight="1" thickBot="1" x14ac:dyDescent="0.35">
      <c r="A12" s="122" t="s">
        <v>92</v>
      </c>
      <c r="B12" s="123"/>
      <c r="C12" s="123"/>
      <c r="D12" s="124"/>
    </row>
    <row r="13" spans="1:4" s="13" customFormat="1" ht="20.100000000000001" customHeight="1" thickBot="1" x14ac:dyDescent="0.35">
      <c r="A13" s="125" t="s">
        <v>101</v>
      </c>
      <c r="B13" s="126"/>
      <c r="C13" s="126"/>
      <c r="D13" s="127"/>
    </row>
    <row r="14" spans="1:4" x14ac:dyDescent="0.3">
      <c r="A14" s="55" t="s">
        <v>25</v>
      </c>
      <c r="B14" s="61" t="s">
        <v>1</v>
      </c>
      <c r="C14" s="47">
        <v>4788</v>
      </c>
      <c r="D14" s="116" t="s">
        <v>127</v>
      </c>
    </row>
    <row r="15" spans="1:4" x14ac:dyDescent="0.3">
      <c r="A15" s="55"/>
      <c r="B15" s="61" t="s">
        <v>8</v>
      </c>
      <c r="C15" s="47">
        <v>5531.4000000000005</v>
      </c>
      <c r="D15" s="117"/>
    </row>
    <row r="16" spans="1:4" x14ac:dyDescent="0.3">
      <c r="A16" s="50"/>
      <c r="B16" s="71" t="s">
        <v>13</v>
      </c>
      <c r="C16" s="49">
        <v>2072.7000000000003</v>
      </c>
      <c r="D16" s="117"/>
    </row>
    <row r="17" spans="1:4" x14ac:dyDescent="0.3">
      <c r="A17" s="50"/>
      <c r="B17" s="61" t="s">
        <v>31</v>
      </c>
      <c r="C17" s="6">
        <f>SUM(C14:C16)</f>
        <v>12392.100000000002</v>
      </c>
      <c r="D17" s="117"/>
    </row>
    <row r="18" spans="1:4" x14ac:dyDescent="0.3">
      <c r="A18" s="53"/>
      <c r="B18" s="39"/>
      <c r="C18" s="6"/>
      <c r="D18" s="54"/>
    </row>
    <row r="19" spans="1:4" x14ac:dyDescent="0.3">
      <c r="A19" s="55" t="s">
        <v>26</v>
      </c>
      <c r="B19" s="61" t="s">
        <v>1</v>
      </c>
      <c r="C19" s="47">
        <v>5386.5</v>
      </c>
      <c r="D19" s="118" t="s">
        <v>126</v>
      </c>
    </row>
    <row r="20" spans="1:4" x14ac:dyDescent="0.3">
      <c r="A20" s="50"/>
      <c r="B20" s="71" t="s">
        <v>8</v>
      </c>
      <c r="C20" s="49">
        <v>5922</v>
      </c>
      <c r="D20" s="118"/>
    </row>
    <row r="21" spans="1:4" ht="35.1" customHeight="1" x14ac:dyDescent="0.3">
      <c r="A21" s="50"/>
      <c r="B21" s="61" t="s">
        <v>31</v>
      </c>
      <c r="C21" s="6">
        <f>SUM(C19:C20)</f>
        <v>11308.5</v>
      </c>
      <c r="D21" s="118"/>
    </row>
    <row r="22" spans="1:4" x14ac:dyDescent="0.3">
      <c r="A22" s="53"/>
      <c r="B22" s="39"/>
      <c r="C22" s="6"/>
      <c r="D22" s="54"/>
    </row>
    <row r="23" spans="1:4" x14ac:dyDescent="0.3">
      <c r="A23" s="55" t="s">
        <v>52</v>
      </c>
      <c r="B23" s="61" t="s">
        <v>1</v>
      </c>
      <c r="C23" s="47">
        <v>4788</v>
      </c>
      <c r="D23" s="118" t="s">
        <v>127</v>
      </c>
    </row>
    <row r="24" spans="1:4" x14ac:dyDescent="0.3">
      <c r="A24" s="55"/>
      <c r="B24" s="61" t="s">
        <v>8</v>
      </c>
      <c r="C24" s="47">
        <v>5531.4000000000005</v>
      </c>
      <c r="D24" s="118"/>
    </row>
    <row r="25" spans="1:4" x14ac:dyDescent="0.3">
      <c r="A25" s="50"/>
      <c r="B25" s="71" t="s">
        <v>13</v>
      </c>
      <c r="C25" s="49">
        <v>2072.7000000000003</v>
      </c>
      <c r="D25" s="118"/>
    </row>
    <row r="26" spans="1:4" x14ac:dyDescent="0.3">
      <c r="A26" s="50"/>
      <c r="B26" s="61" t="s">
        <v>31</v>
      </c>
      <c r="C26" s="6">
        <f>SUM(C23:C25)</f>
        <v>12392.100000000002</v>
      </c>
      <c r="D26" s="118"/>
    </row>
    <row r="27" spans="1:4" x14ac:dyDescent="0.3">
      <c r="A27" s="53"/>
      <c r="B27" s="39"/>
      <c r="C27" s="6"/>
      <c r="D27" s="54"/>
    </row>
    <row r="28" spans="1:4" x14ac:dyDescent="0.3">
      <c r="A28" s="55" t="s">
        <v>32</v>
      </c>
      <c r="B28" s="39"/>
      <c r="C28" s="6">
        <f>C17+C21+C26</f>
        <v>36092.700000000004</v>
      </c>
      <c r="D28" s="54"/>
    </row>
    <row r="29" spans="1:4" ht="15" thickBot="1" x14ac:dyDescent="0.35">
      <c r="A29" s="58"/>
      <c r="B29" s="64"/>
      <c r="C29" s="59"/>
      <c r="D29" s="65"/>
    </row>
    <row r="30" spans="1:4" ht="15" customHeight="1" x14ac:dyDescent="0.3"/>
  </sheetData>
  <mergeCells count="9">
    <mergeCell ref="A1:D1"/>
    <mergeCell ref="D14:D17"/>
    <mergeCell ref="D19:D21"/>
    <mergeCell ref="D23:D26"/>
    <mergeCell ref="A2:D2"/>
    <mergeCell ref="A12:D12"/>
    <mergeCell ref="A13:D13"/>
    <mergeCell ref="A5:D5"/>
    <mergeCell ref="A6:D6"/>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rowBreaks count="1" manualBreakCount="1">
    <brk id="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zoomScaleSheetLayoutView="100" workbookViewId="0">
      <selection activeCell="A7" sqref="A7"/>
    </sheetView>
  </sheetViews>
  <sheetFormatPr defaultColWidth="34.5546875" defaultRowHeight="14.4" x14ac:dyDescent="0.3"/>
  <cols>
    <col min="1" max="1" width="30.6640625" style="3" customWidth="1"/>
    <col min="2" max="2" width="35.6640625" style="1" customWidth="1"/>
    <col min="3" max="3" width="15.6640625" style="3" customWidth="1"/>
    <col min="4" max="4" width="48.6640625" style="1" customWidth="1"/>
    <col min="5" max="16384" width="34.5546875" style="1"/>
  </cols>
  <sheetData>
    <row r="1" spans="1:4" s="30" customFormat="1" ht="20.100000000000001" customHeight="1" thickBot="1" x14ac:dyDescent="0.35">
      <c r="A1" s="128"/>
      <c r="B1" s="128"/>
      <c r="C1" s="128"/>
      <c r="D1" s="128"/>
    </row>
    <row r="2" spans="1:4" s="13" customFormat="1" ht="30" customHeight="1" thickBot="1" x14ac:dyDescent="0.35">
      <c r="A2" s="119" t="s">
        <v>229</v>
      </c>
      <c r="B2" s="120"/>
      <c r="C2" s="120"/>
      <c r="D2" s="121"/>
    </row>
    <row r="3" spans="1:4" s="13" customFormat="1" ht="30" customHeight="1" thickBot="1" x14ac:dyDescent="0.35">
      <c r="A3" s="24" t="s">
        <v>56</v>
      </c>
      <c r="B3" s="15" t="s">
        <v>58</v>
      </c>
      <c r="C3" s="15" t="s">
        <v>59</v>
      </c>
      <c r="D3" s="19" t="s">
        <v>61</v>
      </c>
    </row>
    <row r="4" spans="1:4" ht="15" customHeight="1" thickBot="1" x14ac:dyDescent="0.35">
      <c r="A4" s="5"/>
      <c r="B4" s="5"/>
      <c r="C4" s="21"/>
      <c r="D4" s="5"/>
    </row>
    <row r="5" spans="1:4" s="13" customFormat="1" ht="20.100000000000001" customHeight="1" thickBot="1" x14ac:dyDescent="0.35">
      <c r="A5" s="129" t="s">
        <v>98</v>
      </c>
      <c r="B5" s="130"/>
      <c r="C5" s="130"/>
      <c r="D5" s="131"/>
    </row>
    <row r="6" spans="1:4" s="13" customFormat="1" ht="20.100000000000001" customHeight="1" thickBot="1" x14ac:dyDescent="0.35">
      <c r="A6" s="125" t="s">
        <v>100</v>
      </c>
      <c r="B6" s="126"/>
      <c r="C6" s="126"/>
      <c r="D6" s="127"/>
    </row>
    <row r="7" spans="1:4" x14ac:dyDescent="0.3">
      <c r="A7" s="62" t="s">
        <v>23</v>
      </c>
      <c r="B7" s="61" t="s">
        <v>8</v>
      </c>
      <c r="C7" s="47">
        <v>6874.43</v>
      </c>
      <c r="D7" s="116" t="s">
        <v>128</v>
      </c>
    </row>
    <row r="8" spans="1:4" x14ac:dyDescent="0.3">
      <c r="A8" s="55"/>
      <c r="B8" s="61" t="s">
        <v>3</v>
      </c>
      <c r="C8" s="47">
        <v>4977</v>
      </c>
      <c r="D8" s="117"/>
    </row>
    <row r="9" spans="1:4" x14ac:dyDescent="0.3">
      <c r="A9" s="55"/>
      <c r="B9" s="71" t="s">
        <v>13</v>
      </c>
      <c r="C9" s="49">
        <v>1602.3</v>
      </c>
      <c r="D9" s="117"/>
    </row>
    <row r="10" spans="1:4" ht="50.1" customHeight="1" x14ac:dyDescent="0.3">
      <c r="A10" s="55"/>
      <c r="B10" s="61" t="s">
        <v>31</v>
      </c>
      <c r="C10" s="6">
        <f>SUM(C7:C9)</f>
        <v>13453.73</v>
      </c>
      <c r="D10" s="117"/>
    </row>
    <row r="11" spans="1:4" ht="15" customHeight="1" x14ac:dyDescent="0.3">
      <c r="A11" s="55"/>
      <c r="B11" s="61"/>
      <c r="C11" s="47"/>
      <c r="D11" s="54"/>
    </row>
    <row r="12" spans="1:4" x14ac:dyDescent="0.3">
      <c r="A12" s="55" t="s">
        <v>40</v>
      </c>
      <c r="B12" s="61" t="s">
        <v>6</v>
      </c>
      <c r="C12" s="47">
        <v>4914.84</v>
      </c>
      <c r="D12" s="117" t="s">
        <v>129</v>
      </c>
    </row>
    <row r="13" spans="1:4" x14ac:dyDescent="0.3">
      <c r="A13" s="55"/>
      <c r="B13" s="61" t="s">
        <v>7</v>
      </c>
      <c r="C13" s="47">
        <v>4391.9400000000005</v>
      </c>
      <c r="D13" s="117"/>
    </row>
    <row r="14" spans="1:4" x14ac:dyDescent="0.3">
      <c r="A14" s="55"/>
      <c r="B14" s="61" t="s">
        <v>8</v>
      </c>
      <c r="C14" s="47">
        <v>9830.0400000000009</v>
      </c>
      <c r="D14" s="117"/>
    </row>
    <row r="15" spans="1:4" x14ac:dyDescent="0.3">
      <c r="A15" s="55"/>
      <c r="B15" s="61" t="s">
        <v>3</v>
      </c>
      <c r="C15" s="47">
        <v>5344.5</v>
      </c>
      <c r="D15" s="117"/>
    </row>
    <row r="16" spans="1:4" x14ac:dyDescent="0.3">
      <c r="A16" s="55"/>
      <c r="B16" s="71" t="s">
        <v>24</v>
      </c>
      <c r="C16" s="49">
        <v>16300</v>
      </c>
      <c r="D16" s="117"/>
    </row>
    <row r="17" spans="1:4" ht="20.100000000000001" customHeight="1" x14ac:dyDescent="0.3">
      <c r="A17" s="55"/>
      <c r="B17" s="61" t="s">
        <v>31</v>
      </c>
      <c r="C17" s="6">
        <f>SUM(C12:C16)</f>
        <v>40781.32</v>
      </c>
      <c r="D17" s="117"/>
    </row>
    <row r="18" spans="1:4" ht="15" customHeight="1" x14ac:dyDescent="0.3">
      <c r="A18" s="68"/>
      <c r="B18" s="61"/>
      <c r="C18" s="6"/>
      <c r="D18" s="54"/>
    </row>
    <row r="19" spans="1:4" ht="15" customHeight="1" x14ac:dyDescent="0.3">
      <c r="A19" s="55" t="s">
        <v>32</v>
      </c>
      <c r="B19" s="39"/>
      <c r="C19" s="6">
        <f>C10+C17</f>
        <v>54235.05</v>
      </c>
      <c r="D19" s="54"/>
    </row>
    <row r="20" spans="1:4" ht="15" customHeight="1" thickBot="1" x14ac:dyDescent="0.35">
      <c r="A20" s="58"/>
      <c r="B20" s="64"/>
      <c r="C20" s="59"/>
      <c r="D20" s="65"/>
    </row>
    <row r="21" spans="1:4" x14ac:dyDescent="0.3">
      <c r="B21" s="3"/>
    </row>
  </sheetData>
  <mergeCells count="6">
    <mergeCell ref="A1:D1"/>
    <mergeCell ref="D7:D10"/>
    <mergeCell ref="D12:D17"/>
    <mergeCell ref="A2:D2"/>
    <mergeCell ref="A5:D5"/>
    <mergeCell ref="A6:D6"/>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zoomScaleSheetLayoutView="100" workbookViewId="0">
      <selection activeCell="A7" sqref="A7"/>
    </sheetView>
  </sheetViews>
  <sheetFormatPr defaultColWidth="34.5546875" defaultRowHeight="14.4" x14ac:dyDescent="0.3"/>
  <cols>
    <col min="1" max="1" width="30.6640625" style="3" customWidth="1"/>
    <col min="2" max="2" width="35.6640625" style="1" customWidth="1"/>
    <col min="3" max="3" width="15.6640625" style="3" customWidth="1"/>
    <col min="4" max="4" width="48.6640625" style="1" customWidth="1"/>
    <col min="5" max="16384" width="34.5546875" style="1"/>
  </cols>
  <sheetData>
    <row r="1" spans="1:4" s="30" customFormat="1" ht="20.100000000000001" customHeight="1" thickBot="1" x14ac:dyDescent="0.35">
      <c r="A1" s="128"/>
      <c r="B1" s="128"/>
      <c r="C1" s="128"/>
      <c r="D1" s="128"/>
    </row>
    <row r="2" spans="1:4" s="13" customFormat="1" ht="30" customHeight="1" thickBot="1" x14ac:dyDescent="0.35">
      <c r="A2" s="119" t="s">
        <v>230</v>
      </c>
      <c r="B2" s="120"/>
      <c r="C2" s="120"/>
      <c r="D2" s="121"/>
    </row>
    <row r="3" spans="1:4" s="13" customFormat="1" ht="30" customHeight="1" thickBot="1" x14ac:dyDescent="0.35">
      <c r="A3" s="24" t="s">
        <v>56</v>
      </c>
      <c r="B3" s="15" t="s">
        <v>58</v>
      </c>
      <c r="C3" s="15" t="s">
        <v>59</v>
      </c>
      <c r="D3" s="19" t="s">
        <v>61</v>
      </c>
    </row>
    <row r="4" spans="1:4" ht="15" customHeight="1" thickBot="1" x14ac:dyDescent="0.35">
      <c r="A4" s="5"/>
      <c r="B4" s="5"/>
      <c r="C4" s="21"/>
      <c r="D4" s="5"/>
    </row>
    <row r="5" spans="1:4" s="13" customFormat="1" ht="20.100000000000001" customHeight="1" thickBot="1" x14ac:dyDescent="0.35">
      <c r="A5" s="122" t="s">
        <v>63</v>
      </c>
      <c r="B5" s="123"/>
      <c r="C5" s="123"/>
      <c r="D5" s="124"/>
    </row>
    <row r="6" spans="1:4" s="13" customFormat="1" ht="20.100000000000001" customHeight="1" thickBot="1" x14ac:dyDescent="0.35">
      <c r="A6" s="125" t="s">
        <v>132</v>
      </c>
      <c r="B6" s="126"/>
      <c r="C6" s="126"/>
      <c r="D6" s="127"/>
    </row>
    <row r="7" spans="1:4" x14ac:dyDescent="0.3">
      <c r="A7" s="72" t="s">
        <v>12</v>
      </c>
      <c r="B7" s="73" t="s">
        <v>110</v>
      </c>
      <c r="C7" s="47">
        <v>4952.6400000000003</v>
      </c>
      <c r="D7" s="116"/>
    </row>
    <row r="8" spans="1:4" x14ac:dyDescent="0.3">
      <c r="A8" s="62"/>
      <c r="B8" s="39" t="s">
        <v>1</v>
      </c>
      <c r="C8" s="47">
        <v>8884.44</v>
      </c>
      <c r="D8" s="117"/>
    </row>
    <row r="9" spans="1:4" x14ac:dyDescent="0.3">
      <c r="A9" s="50"/>
      <c r="B9" s="61" t="s">
        <v>6</v>
      </c>
      <c r="C9" s="47">
        <v>4522.0200000000004</v>
      </c>
      <c r="D9" s="117"/>
    </row>
    <row r="10" spans="1:4" x14ac:dyDescent="0.3">
      <c r="A10" s="50"/>
      <c r="B10" s="61" t="s">
        <v>7</v>
      </c>
      <c r="C10" s="47">
        <v>4073.71</v>
      </c>
      <c r="D10" s="117"/>
    </row>
    <row r="11" spans="1:4" x14ac:dyDescent="0.3">
      <c r="A11" s="50"/>
      <c r="B11" s="61" t="s">
        <v>8</v>
      </c>
      <c r="C11" s="47">
        <v>13896.96</v>
      </c>
      <c r="D11" s="117"/>
    </row>
    <row r="12" spans="1:4" x14ac:dyDescent="0.3">
      <c r="A12" s="50"/>
      <c r="B12" s="61" t="s">
        <v>3</v>
      </c>
      <c r="C12" s="47">
        <v>13075.79</v>
      </c>
      <c r="D12" s="117"/>
    </row>
    <row r="13" spans="1:4" x14ac:dyDescent="0.3">
      <c r="A13" s="50"/>
      <c r="B13" s="71" t="s">
        <v>13</v>
      </c>
      <c r="C13" s="49">
        <v>12978</v>
      </c>
      <c r="D13" s="117"/>
    </row>
    <row r="14" spans="1:4" x14ac:dyDescent="0.3">
      <c r="A14" s="50"/>
      <c r="B14" s="61" t="s">
        <v>31</v>
      </c>
      <c r="C14" s="6">
        <f>SUM(C7:C13)</f>
        <v>62383.560000000005</v>
      </c>
      <c r="D14" s="117"/>
    </row>
    <row r="15" spans="1:4" s="30" customFormat="1" x14ac:dyDescent="0.3">
      <c r="A15" s="50"/>
      <c r="B15" s="61"/>
      <c r="C15" s="6"/>
      <c r="D15" s="93"/>
    </row>
    <row r="16" spans="1:4" s="30" customFormat="1" x14ac:dyDescent="0.3">
      <c r="A16" s="62" t="s">
        <v>226</v>
      </c>
      <c r="B16" s="39" t="s">
        <v>227</v>
      </c>
      <c r="C16" s="6">
        <v>2210</v>
      </c>
      <c r="D16" s="60" t="s">
        <v>225</v>
      </c>
    </row>
    <row r="17" spans="1:4" s="30" customFormat="1" ht="15" customHeight="1" x14ac:dyDescent="0.3">
      <c r="A17" s="53"/>
      <c r="B17" s="39"/>
      <c r="C17" s="6"/>
      <c r="D17" s="60"/>
    </row>
    <row r="18" spans="1:4" ht="15" customHeight="1" x14ac:dyDescent="0.3">
      <c r="A18" s="55" t="s">
        <v>32</v>
      </c>
      <c r="B18" s="39"/>
      <c r="C18" s="6">
        <f>C14+C16</f>
        <v>64593.560000000005</v>
      </c>
      <c r="D18" s="54"/>
    </row>
    <row r="19" spans="1:4" ht="15" customHeight="1" thickBot="1" x14ac:dyDescent="0.35">
      <c r="A19" s="58"/>
      <c r="B19" s="64"/>
      <c r="C19" s="59"/>
      <c r="D19" s="65"/>
    </row>
    <row r="21" spans="1:4" x14ac:dyDescent="0.3">
      <c r="C21" s="29"/>
    </row>
  </sheetData>
  <mergeCells count="5">
    <mergeCell ref="D7:D14"/>
    <mergeCell ref="A2:D2"/>
    <mergeCell ref="A5:D5"/>
    <mergeCell ref="A6:D6"/>
    <mergeCell ref="A1:D1"/>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zoomScaleSheetLayoutView="100" workbookViewId="0">
      <selection activeCell="A7" sqref="A7"/>
    </sheetView>
  </sheetViews>
  <sheetFormatPr defaultColWidth="34.5546875" defaultRowHeight="14.4" x14ac:dyDescent="0.3"/>
  <cols>
    <col min="1" max="1" width="30.6640625" style="3" customWidth="1"/>
    <col min="2" max="2" width="35.6640625" style="1" customWidth="1"/>
    <col min="3" max="3" width="15.6640625" style="3" customWidth="1"/>
    <col min="4" max="4" width="48.6640625" style="1" customWidth="1"/>
    <col min="5" max="16384" width="34.5546875" style="1"/>
  </cols>
  <sheetData>
    <row r="1" spans="1:4" s="30" customFormat="1" ht="20.100000000000001" customHeight="1" thickBot="1" x14ac:dyDescent="0.35">
      <c r="A1" s="128"/>
      <c r="B1" s="128"/>
      <c r="C1" s="128"/>
      <c r="D1" s="128"/>
    </row>
    <row r="2" spans="1:4" s="13" customFormat="1" ht="30" customHeight="1" thickBot="1" x14ac:dyDescent="0.35">
      <c r="A2" s="119" t="s">
        <v>231</v>
      </c>
      <c r="B2" s="120"/>
      <c r="C2" s="120"/>
      <c r="D2" s="121"/>
    </row>
    <row r="3" spans="1:4" s="13" customFormat="1" ht="30" customHeight="1" thickBot="1" x14ac:dyDescent="0.35">
      <c r="A3" s="24" t="s">
        <v>56</v>
      </c>
      <c r="B3" s="15" t="s">
        <v>58</v>
      </c>
      <c r="C3" s="15" t="s">
        <v>59</v>
      </c>
      <c r="D3" s="19" t="s">
        <v>61</v>
      </c>
    </row>
    <row r="4" spans="1:4" ht="15" customHeight="1" thickBot="1" x14ac:dyDescent="0.35">
      <c r="A4" s="5"/>
      <c r="B4" s="5"/>
      <c r="C4" s="21"/>
      <c r="D4" s="5"/>
    </row>
    <row r="5" spans="1:4" s="13" customFormat="1" ht="20.100000000000001" customHeight="1" thickBot="1" x14ac:dyDescent="0.35">
      <c r="A5" s="122" t="s">
        <v>57</v>
      </c>
      <c r="B5" s="123"/>
      <c r="C5" s="123"/>
      <c r="D5" s="124"/>
    </row>
    <row r="6" spans="1:4" s="13" customFormat="1" ht="20.100000000000001" customHeight="1" thickBot="1" x14ac:dyDescent="0.35">
      <c r="A6" s="125" t="s">
        <v>151</v>
      </c>
      <c r="B6" s="126"/>
      <c r="C6" s="126"/>
      <c r="D6" s="127"/>
    </row>
    <row r="7" spans="1:4" ht="15" customHeight="1" x14ac:dyDescent="0.3">
      <c r="A7" s="55" t="s">
        <v>111</v>
      </c>
      <c r="B7" s="61" t="s">
        <v>29</v>
      </c>
      <c r="C7" s="47">
        <v>7140</v>
      </c>
      <c r="D7" s="116" t="s">
        <v>150</v>
      </c>
    </row>
    <row r="8" spans="1:4" s="30" customFormat="1" ht="15" customHeight="1" x14ac:dyDescent="0.3">
      <c r="A8" s="55"/>
      <c r="B8" s="39" t="s">
        <v>148</v>
      </c>
      <c r="C8" s="47">
        <v>6132.1</v>
      </c>
      <c r="D8" s="117"/>
    </row>
    <row r="9" spans="1:4" s="30" customFormat="1" ht="140.1" customHeight="1" x14ac:dyDescent="0.3">
      <c r="A9" s="53"/>
      <c r="B9" s="74" t="s">
        <v>149</v>
      </c>
      <c r="C9" s="49">
        <v>6341.25</v>
      </c>
      <c r="D9" s="117"/>
    </row>
    <row r="10" spans="1:4" s="30" customFormat="1" ht="15" customHeight="1" x14ac:dyDescent="0.3">
      <c r="A10" s="50"/>
      <c r="B10" s="51" t="s">
        <v>31</v>
      </c>
      <c r="C10" s="52">
        <f>SUM(C3:C9)</f>
        <v>19613.349999999999</v>
      </c>
      <c r="D10" s="117"/>
    </row>
    <row r="11" spans="1:4" ht="15" customHeight="1" x14ac:dyDescent="0.3">
      <c r="A11" s="53"/>
      <c r="B11" s="39"/>
      <c r="C11" s="6"/>
      <c r="D11" s="60"/>
    </row>
    <row r="12" spans="1:4" ht="15" customHeight="1" x14ac:dyDescent="0.3">
      <c r="A12" s="55" t="s">
        <v>32</v>
      </c>
      <c r="B12" s="39"/>
      <c r="C12" s="6">
        <f>C7+C8+C9</f>
        <v>19613.349999999999</v>
      </c>
      <c r="D12" s="60"/>
    </row>
    <row r="13" spans="1:4" ht="15" customHeight="1" thickBot="1" x14ac:dyDescent="0.35">
      <c r="A13" s="58"/>
      <c r="B13" s="64"/>
      <c r="C13" s="59"/>
      <c r="D13" s="65"/>
    </row>
    <row r="14" spans="1:4" ht="15" customHeight="1" thickBot="1" x14ac:dyDescent="0.35"/>
    <row r="15" spans="1:4" s="34" customFormat="1" ht="20.100000000000001" customHeight="1" thickBot="1" x14ac:dyDescent="0.35">
      <c r="A15" s="122" t="s">
        <v>62</v>
      </c>
      <c r="B15" s="123"/>
      <c r="C15" s="123"/>
      <c r="D15" s="124"/>
    </row>
    <row r="16" spans="1:4" s="34" customFormat="1" ht="20.100000000000001" customHeight="1" thickBot="1" x14ac:dyDescent="0.35">
      <c r="A16" s="125" t="s">
        <v>152</v>
      </c>
      <c r="B16" s="126"/>
      <c r="C16" s="126"/>
      <c r="D16" s="127"/>
    </row>
    <row r="17" spans="1:4" s="30" customFormat="1" ht="140.1" customHeight="1" x14ac:dyDescent="0.3">
      <c r="A17" s="62" t="s">
        <v>153</v>
      </c>
      <c r="B17" s="46" t="s">
        <v>155</v>
      </c>
      <c r="C17" s="6">
        <v>9815.52</v>
      </c>
      <c r="D17" s="92" t="s">
        <v>154</v>
      </c>
    </row>
    <row r="18" spans="1:4" s="30" customFormat="1" ht="15" customHeight="1" x14ac:dyDescent="0.3">
      <c r="A18" s="53"/>
      <c r="B18" s="39"/>
      <c r="C18" s="6"/>
      <c r="D18" s="54"/>
    </row>
    <row r="19" spans="1:4" s="30" customFormat="1" ht="15" customHeight="1" x14ac:dyDescent="0.3">
      <c r="A19" s="55" t="s">
        <v>32</v>
      </c>
      <c r="B19" s="56"/>
      <c r="C19" s="6">
        <f>C17</f>
        <v>9815.52</v>
      </c>
      <c r="D19" s="57"/>
    </row>
    <row r="20" spans="1:4" s="30" customFormat="1" ht="15" customHeight="1" thickBot="1" x14ac:dyDescent="0.35">
      <c r="A20" s="58"/>
      <c r="B20" s="70"/>
      <c r="C20" s="59"/>
      <c r="D20" s="75"/>
    </row>
    <row r="21" spans="1:4" s="30" customFormat="1" ht="15" customHeight="1" x14ac:dyDescent="0.3">
      <c r="A21" s="9"/>
      <c r="B21" s="31"/>
      <c r="C21" s="32"/>
      <c r="D21" s="37"/>
    </row>
  </sheetData>
  <mergeCells count="7">
    <mergeCell ref="A1:D1"/>
    <mergeCell ref="A15:D15"/>
    <mergeCell ref="A16:D16"/>
    <mergeCell ref="D7:D10"/>
    <mergeCell ref="A2:D2"/>
    <mergeCell ref="A5:D5"/>
    <mergeCell ref="A6:D6"/>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rowBreaks count="1" manualBreakCount="1">
    <brk id="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zoomScaleNormal="100" zoomScaleSheetLayoutView="100" workbookViewId="0">
      <selection activeCell="A7" sqref="A7"/>
    </sheetView>
  </sheetViews>
  <sheetFormatPr defaultColWidth="34.5546875" defaultRowHeight="14.4" x14ac:dyDescent="0.3"/>
  <cols>
    <col min="1" max="1" width="30.6640625" style="3" customWidth="1"/>
    <col min="2" max="2" width="35.6640625" style="1" customWidth="1"/>
    <col min="3" max="3" width="15.6640625" style="3" customWidth="1"/>
    <col min="4" max="4" width="48.6640625" style="1" customWidth="1"/>
    <col min="5" max="16384" width="34.5546875" style="1"/>
  </cols>
  <sheetData>
    <row r="1" spans="1:4" s="30" customFormat="1" ht="20.100000000000001" customHeight="1" thickBot="1" x14ac:dyDescent="0.35">
      <c r="A1" s="128"/>
      <c r="B1" s="128"/>
      <c r="C1" s="128"/>
      <c r="D1" s="128"/>
    </row>
    <row r="2" spans="1:4" s="13" customFormat="1" ht="30" customHeight="1" thickBot="1" x14ac:dyDescent="0.35">
      <c r="A2" s="119" t="s">
        <v>232</v>
      </c>
      <c r="B2" s="120"/>
      <c r="C2" s="120"/>
      <c r="D2" s="121"/>
    </row>
    <row r="3" spans="1:4" s="13" customFormat="1" ht="30" customHeight="1" thickBot="1" x14ac:dyDescent="0.35">
      <c r="A3" s="24" t="s">
        <v>56</v>
      </c>
      <c r="B3" s="15" t="s">
        <v>58</v>
      </c>
      <c r="C3" s="15" t="s">
        <v>59</v>
      </c>
      <c r="D3" s="19" t="s">
        <v>61</v>
      </c>
    </row>
    <row r="4" spans="1:4" s="30" customFormat="1" ht="15" customHeight="1" thickBot="1" x14ac:dyDescent="0.35">
      <c r="A4" s="18"/>
      <c r="B4" s="18"/>
      <c r="C4" s="38"/>
      <c r="D4" s="18"/>
    </row>
    <row r="5" spans="1:4" s="34" customFormat="1" ht="20.100000000000001" customHeight="1" thickBot="1" x14ac:dyDescent="0.35">
      <c r="A5" s="122" t="s">
        <v>57</v>
      </c>
      <c r="B5" s="123"/>
      <c r="C5" s="123"/>
      <c r="D5" s="124"/>
    </row>
    <row r="6" spans="1:4" s="34" customFormat="1" ht="20.100000000000001" customHeight="1" thickBot="1" x14ac:dyDescent="0.35">
      <c r="A6" s="125" t="s">
        <v>188</v>
      </c>
      <c r="B6" s="126"/>
      <c r="C6" s="126"/>
      <c r="D6" s="127"/>
    </row>
    <row r="7" spans="1:4" s="34" customFormat="1" ht="15" customHeight="1" x14ac:dyDescent="0.3">
      <c r="A7" s="62" t="s">
        <v>156</v>
      </c>
      <c r="B7" s="61" t="s">
        <v>157</v>
      </c>
      <c r="C7" s="47">
        <v>1500</v>
      </c>
      <c r="D7" s="76"/>
    </row>
    <row r="8" spans="1:4" s="30" customFormat="1" ht="15" customHeight="1" x14ac:dyDescent="0.3">
      <c r="A8" s="77"/>
      <c r="B8" s="61" t="s">
        <v>158</v>
      </c>
      <c r="C8" s="47">
        <v>1921</v>
      </c>
      <c r="D8" s="76"/>
    </row>
    <row r="9" spans="1:4" s="30" customFormat="1" ht="15" customHeight="1" x14ac:dyDescent="0.3">
      <c r="A9" s="68"/>
      <c r="B9" s="71" t="s">
        <v>159</v>
      </c>
      <c r="C9" s="49">
        <v>185</v>
      </c>
      <c r="D9" s="76"/>
    </row>
    <row r="10" spans="1:4" s="30" customFormat="1" ht="15" customHeight="1" x14ac:dyDescent="0.3">
      <c r="A10" s="68"/>
      <c r="B10" s="61" t="s">
        <v>31</v>
      </c>
      <c r="C10" s="6">
        <f>SUM(C6:C9)</f>
        <v>3606</v>
      </c>
      <c r="D10" s="76"/>
    </row>
    <row r="11" spans="1:4" s="30" customFormat="1" ht="15" customHeight="1" x14ac:dyDescent="0.3">
      <c r="A11" s="77"/>
      <c r="B11" s="78"/>
      <c r="C11" s="79"/>
      <c r="D11" s="80"/>
    </row>
    <row r="12" spans="1:4" s="30" customFormat="1" ht="15" customHeight="1" x14ac:dyDescent="0.3">
      <c r="A12" s="55" t="s">
        <v>160</v>
      </c>
      <c r="B12" s="78" t="s">
        <v>161</v>
      </c>
      <c r="C12" s="6">
        <v>69921.06</v>
      </c>
      <c r="D12" s="80"/>
    </row>
    <row r="13" spans="1:4" s="30" customFormat="1" ht="15" customHeight="1" x14ac:dyDescent="0.3">
      <c r="A13" s="77"/>
      <c r="B13" s="81"/>
      <c r="C13" s="81"/>
      <c r="D13" s="80"/>
    </row>
    <row r="14" spans="1:4" s="30" customFormat="1" ht="15" customHeight="1" x14ac:dyDescent="0.3">
      <c r="A14" s="55" t="s">
        <v>32</v>
      </c>
      <c r="B14" s="82"/>
      <c r="C14" s="6">
        <f>C10+C12</f>
        <v>73527.06</v>
      </c>
      <c r="D14" s="80"/>
    </row>
    <row r="15" spans="1:4" s="30" customFormat="1" ht="15" customHeight="1" thickBot="1" x14ac:dyDescent="0.35">
      <c r="A15" s="58"/>
      <c r="B15" s="64"/>
      <c r="C15" s="64"/>
      <c r="D15" s="65"/>
    </row>
    <row r="16" spans="1:4" s="30" customFormat="1" ht="15" customHeight="1" thickBot="1" x14ac:dyDescent="0.35">
      <c r="A16" s="31"/>
      <c r="C16" s="31"/>
    </row>
    <row r="17" spans="1:4" s="34" customFormat="1" ht="20.100000000000001" customHeight="1" thickBot="1" x14ac:dyDescent="0.35">
      <c r="A17" s="122" t="s">
        <v>117</v>
      </c>
      <c r="B17" s="123"/>
      <c r="C17" s="123"/>
      <c r="D17" s="124"/>
    </row>
    <row r="18" spans="1:4" s="34" customFormat="1" ht="20.100000000000001" customHeight="1" thickBot="1" x14ac:dyDescent="0.35">
      <c r="A18" s="125" t="s">
        <v>121</v>
      </c>
      <c r="B18" s="126"/>
      <c r="C18" s="126"/>
      <c r="D18" s="127"/>
    </row>
    <row r="19" spans="1:4" s="30" customFormat="1" ht="30" customHeight="1" x14ac:dyDescent="0.3">
      <c r="A19" s="62" t="s">
        <v>120</v>
      </c>
      <c r="B19" s="46" t="s">
        <v>146</v>
      </c>
      <c r="C19" s="47"/>
      <c r="D19" s="137" t="s">
        <v>138</v>
      </c>
    </row>
    <row r="20" spans="1:4" s="30" customFormat="1" ht="15" customHeight="1" x14ac:dyDescent="0.3">
      <c r="A20" s="55"/>
      <c r="B20" s="83" t="s">
        <v>122</v>
      </c>
      <c r="C20" s="47">
        <v>7890</v>
      </c>
      <c r="D20" s="118"/>
    </row>
    <row r="21" spans="1:4" s="30" customFormat="1" ht="215.1" customHeight="1" x14ac:dyDescent="0.3">
      <c r="A21" s="50"/>
      <c r="B21" s="84" t="s">
        <v>123</v>
      </c>
      <c r="C21" s="49">
        <v>3000</v>
      </c>
      <c r="D21" s="118"/>
    </row>
    <row r="22" spans="1:4" s="30" customFormat="1" ht="15" customHeight="1" x14ac:dyDescent="0.3">
      <c r="A22" s="50"/>
      <c r="B22" s="61" t="s">
        <v>31</v>
      </c>
      <c r="C22" s="6">
        <f>SUM(C20:C21)</f>
        <v>10890</v>
      </c>
      <c r="D22" s="118"/>
    </row>
    <row r="23" spans="1:4" s="36" customFormat="1" ht="15" customHeight="1" x14ac:dyDescent="0.3">
      <c r="A23" s="53"/>
      <c r="B23" s="61"/>
      <c r="C23" s="86"/>
      <c r="D23" s="60"/>
    </row>
    <row r="24" spans="1:4" s="30" customFormat="1" ht="15" customHeight="1" x14ac:dyDescent="0.3">
      <c r="A24" s="55" t="s">
        <v>32</v>
      </c>
      <c r="B24" s="39"/>
      <c r="C24" s="6">
        <f>C22</f>
        <v>10890</v>
      </c>
      <c r="D24" s="54"/>
    </row>
    <row r="25" spans="1:4" s="30" customFormat="1" ht="15" customHeight="1" thickBot="1" x14ac:dyDescent="0.35">
      <c r="A25" s="58"/>
      <c r="B25" s="64"/>
      <c r="C25" s="59"/>
      <c r="D25" s="65"/>
    </row>
    <row r="26" spans="1:4" s="30" customFormat="1" ht="15" customHeight="1" thickBot="1" x14ac:dyDescent="0.35">
      <c r="A26" s="31"/>
      <c r="C26" s="31"/>
    </row>
    <row r="27" spans="1:4" s="13" customFormat="1" ht="20.100000000000001" customHeight="1" thickBot="1" x14ac:dyDescent="0.35">
      <c r="A27" s="129" t="s">
        <v>91</v>
      </c>
      <c r="B27" s="130"/>
      <c r="C27" s="130"/>
      <c r="D27" s="131"/>
    </row>
    <row r="28" spans="1:4" s="13" customFormat="1" ht="20.100000000000001" customHeight="1" thickBot="1" x14ac:dyDescent="0.35">
      <c r="A28" s="132" t="s">
        <v>99</v>
      </c>
      <c r="B28" s="133"/>
      <c r="C28" s="133"/>
      <c r="D28" s="134"/>
    </row>
    <row r="29" spans="1:4" ht="15" customHeight="1" x14ac:dyDescent="0.3">
      <c r="A29" s="25" t="s">
        <v>22</v>
      </c>
      <c r="B29" s="7" t="s">
        <v>6</v>
      </c>
      <c r="C29" s="2">
        <v>9957.1500000000015</v>
      </c>
      <c r="D29" s="135"/>
    </row>
    <row r="30" spans="1:4" ht="15" customHeight="1" x14ac:dyDescent="0.3">
      <c r="A30" s="26"/>
      <c r="B30" s="7" t="s">
        <v>7</v>
      </c>
      <c r="C30" s="2">
        <v>8895.6</v>
      </c>
      <c r="D30" s="136"/>
    </row>
    <row r="31" spans="1:4" ht="15" customHeight="1" x14ac:dyDescent="0.3">
      <c r="A31" s="26"/>
      <c r="B31" s="7" t="s">
        <v>8</v>
      </c>
      <c r="C31" s="2">
        <v>20742.75</v>
      </c>
      <c r="D31" s="136"/>
    </row>
    <row r="32" spans="1:4" ht="15" customHeight="1" x14ac:dyDescent="0.3">
      <c r="A32" s="27"/>
      <c r="B32" s="7" t="s">
        <v>3</v>
      </c>
      <c r="C32" s="2">
        <v>18666.899999999998</v>
      </c>
      <c r="D32" s="136"/>
    </row>
    <row r="33" spans="1:4" ht="15" customHeight="1" x14ac:dyDescent="0.3">
      <c r="A33" s="27"/>
      <c r="B33" s="8" t="s">
        <v>13</v>
      </c>
      <c r="C33" s="10">
        <v>5050.5</v>
      </c>
      <c r="D33" s="136"/>
    </row>
    <row r="34" spans="1:4" ht="15" customHeight="1" x14ac:dyDescent="0.3">
      <c r="A34" s="27"/>
      <c r="B34" s="7" t="s">
        <v>31</v>
      </c>
      <c r="C34" s="4">
        <f>SUM(C29:C33)</f>
        <v>63312.899999999994</v>
      </c>
      <c r="D34" s="136"/>
    </row>
    <row r="35" spans="1:4" ht="15" customHeight="1" x14ac:dyDescent="0.3">
      <c r="A35" s="27"/>
      <c r="B35" s="7"/>
      <c r="C35" s="4"/>
      <c r="D35" s="17"/>
    </row>
    <row r="36" spans="1:4" ht="15" customHeight="1" x14ac:dyDescent="0.3">
      <c r="A36" s="25" t="s">
        <v>32</v>
      </c>
      <c r="B36" s="3"/>
      <c r="C36" s="4">
        <f>C34</f>
        <v>63312.899999999994</v>
      </c>
      <c r="D36" s="17"/>
    </row>
    <row r="37" spans="1:4" ht="15" customHeight="1" thickBot="1" x14ac:dyDescent="0.35">
      <c r="A37" s="23"/>
      <c r="B37" s="5"/>
      <c r="C37" s="21"/>
      <c r="D37" s="20"/>
    </row>
    <row r="38" spans="1:4" ht="15" customHeight="1" thickBot="1" x14ac:dyDescent="0.35">
      <c r="A38" s="9"/>
      <c r="B38" s="3"/>
      <c r="C38" s="4"/>
    </row>
    <row r="39" spans="1:4" s="13" customFormat="1" ht="20.100000000000001" customHeight="1" thickBot="1" x14ac:dyDescent="0.35">
      <c r="A39" s="132" t="s">
        <v>96</v>
      </c>
      <c r="B39" s="133"/>
      <c r="C39" s="133"/>
      <c r="D39" s="134"/>
    </row>
    <row r="40" spans="1:4" ht="15" customHeight="1" x14ac:dyDescent="0.3">
      <c r="A40" s="25" t="s">
        <v>38</v>
      </c>
      <c r="B40" s="7" t="s">
        <v>20</v>
      </c>
      <c r="C40" s="2">
        <v>159500.04000000004</v>
      </c>
      <c r="D40" s="135"/>
    </row>
    <row r="41" spans="1:4" ht="15" customHeight="1" x14ac:dyDescent="0.3">
      <c r="A41" s="27"/>
      <c r="B41" s="8" t="s">
        <v>21</v>
      </c>
      <c r="C41" s="10">
        <v>114318.12000000001</v>
      </c>
      <c r="D41" s="136"/>
    </row>
    <row r="42" spans="1:4" ht="15" customHeight="1" x14ac:dyDescent="0.3">
      <c r="A42" s="27"/>
      <c r="B42" s="7" t="s">
        <v>31</v>
      </c>
      <c r="C42" s="4">
        <f>SUM(C40:C41)</f>
        <v>273818.16000000003</v>
      </c>
      <c r="D42" s="136"/>
    </row>
    <row r="43" spans="1:4" ht="15" customHeight="1" x14ac:dyDescent="0.3">
      <c r="A43" s="27"/>
      <c r="B43" s="7"/>
      <c r="C43" s="4"/>
      <c r="D43" s="17"/>
    </row>
    <row r="44" spans="1:4" ht="15" customHeight="1" x14ac:dyDescent="0.3">
      <c r="A44" s="25" t="s">
        <v>39</v>
      </c>
      <c r="B44" s="7" t="s">
        <v>6</v>
      </c>
      <c r="C44" s="2">
        <v>1200.94</v>
      </c>
      <c r="D44" s="136"/>
    </row>
    <row r="45" spans="1:4" ht="15" customHeight="1" x14ac:dyDescent="0.3">
      <c r="A45" s="26"/>
      <c r="B45" s="7" t="s">
        <v>8</v>
      </c>
      <c r="C45" s="2">
        <v>631.89</v>
      </c>
      <c r="D45" s="136"/>
    </row>
    <row r="46" spans="1:4" ht="15" customHeight="1" x14ac:dyDescent="0.3">
      <c r="A46" s="27"/>
      <c r="B46" s="8" t="s">
        <v>3</v>
      </c>
      <c r="C46" s="10">
        <v>374.84999999999997</v>
      </c>
      <c r="D46" s="136"/>
    </row>
    <row r="47" spans="1:4" ht="15" customHeight="1" x14ac:dyDescent="0.3">
      <c r="A47" s="27"/>
      <c r="B47" s="7" t="s">
        <v>31</v>
      </c>
      <c r="C47" s="4">
        <f>SUM(C44:C46)</f>
        <v>2207.6799999999998</v>
      </c>
      <c r="D47" s="136"/>
    </row>
    <row r="48" spans="1:4" ht="15" customHeight="1" x14ac:dyDescent="0.3">
      <c r="A48" s="27"/>
      <c r="B48" s="7"/>
      <c r="C48" s="4"/>
      <c r="D48" s="17"/>
    </row>
    <row r="49" spans="1:4" ht="15" customHeight="1" x14ac:dyDescent="0.3">
      <c r="A49" s="25" t="s">
        <v>32</v>
      </c>
      <c r="B49" s="3"/>
      <c r="C49" s="4">
        <f>C42+C47</f>
        <v>276025.84000000003</v>
      </c>
      <c r="D49" s="17"/>
    </row>
    <row r="50" spans="1:4" ht="15" customHeight="1" thickBot="1" x14ac:dyDescent="0.35">
      <c r="A50" s="23"/>
      <c r="B50" s="5"/>
      <c r="C50" s="21"/>
      <c r="D50" s="20"/>
    </row>
    <row r="51" spans="1:4" ht="15" customHeight="1" thickBot="1" x14ac:dyDescent="0.35"/>
    <row r="52" spans="1:4" s="13" customFormat="1" ht="20.100000000000001" customHeight="1" thickBot="1" x14ac:dyDescent="0.35">
      <c r="A52" s="132" t="s">
        <v>97</v>
      </c>
      <c r="B52" s="133"/>
      <c r="C52" s="133"/>
      <c r="D52" s="134"/>
    </row>
    <row r="53" spans="1:4" ht="28.8" x14ac:dyDescent="0.3">
      <c r="A53" s="28" t="s">
        <v>108</v>
      </c>
      <c r="B53" s="16" t="s">
        <v>8</v>
      </c>
      <c r="C53" s="22">
        <v>333.44000000000005</v>
      </c>
      <c r="D53" s="135"/>
    </row>
    <row r="54" spans="1:4" ht="15" customHeight="1" x14ac:dyDescent="0.3">
      <c r="A54" s="27"/>
      <c r="B54" s="8" t="s">
        <v>3</v>
      </c>
      <c r="C54" s="10">
        <v>307.02000000000004</v>
      </c>
      <c r="D54" s="136"/>
    </row>
    <row r="55" spans="1:4" ht="15" customHeight="1" x14ac:dyDescent="0.3">
      <c r="A55" s="27"/>
      <c r="B55" s="7" t="s">
        <v>31</v>
      </c>
      <c r="C55" s="4">
        <f>SUM(C53:C54)</f>
        <v>640.46</v>
      </c>
      <c r="D55" s="136"/>
    </row>
    <row r="56" spans="1:4" ht="15" customHeight="1" x14ac:dyDescent="0.3">
      <c r="A56" s="27"/>
      <c r="B56" s="7"/>
      <c r="C56" s="4"/>
      <c r="D56" s="17"/>
    </row>
    <row r="57" spans="1:4" ht="15" customHeight="1" x14ac:dyDescent="0.3">
      <c r="A57" s="25" t="s">
        <v>32</v>
      </c>
      <c r="B57" s="3"/>
      <c r="C57" s="4">
        <f>C55</f>
        <v>640.46</v>
      </c>
      <c r="D57" s="17"/>
    </row>
    <row r="58" spans="1:4" ht="15" customHeight="1" thickBot="1" x14ac:dyDescent="0.35">
      <c r="A58" s="23"/>
      <c r="B58" s="5"/>
      <c r="C58" s="21"/>
      <c r="D58" s="20"/>
    </row>
    <row r="60" spans="1:4" s="11" customFormat="1" ht="15.6" x14ac:dyDescent="0.3">
      <c r="A60" s="14"/>
      <c r="C60" s="12"/>
    </row>
    <row r="63" spans="1:4" s="30" customFormat="1" x14ac:dyDescent="0.3">
      <c r="A63" s="31"/>
      <c r="C63" s="31"/>
    </row>
    <row r="64" spans="1:4" s="30" customFormat="1" x14ac:dyDescent="0.3">
      <c r="A64" s="31"/>
      <c r="C64" s="31"/>
    </row>
  </sheetData>
  <mergeCells count="15">
    <mergeCell ref="A1:D1"/>
    <mergeCell ref="A2:D2"/>
    <mergeCell ref="A27:D27"/>
    <mergeCell ref="A39:D39"/>
    <mergeCell ref="D53:D55"/>
    <mergeCell ref="A28:D28"/>
    <mergeCell ref="A52:D52"/>
    <mergeCell ref="D29:D34"/>
    <mergeCell ref="D40:D42"/>
    <mergeCell ref="D44:D47"/>
    <mergeCell ref="A5:D5"/>
    <mergeCell ref="A6:D6"/>
    <mergeCell ref="A17:D17"/>
    <mergeCell ref="A18:D18"/>
    <mergeCell ref="D19:D22"/>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rowBreaks count="2" manualBreakCount="2">
    <brk id="16" max="16383" man="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zoomScaleSheetLayoutView="100" workbookViewId="0">
      <selection activeCell="A7" sqref="A7"/>
    </sheetView>
  </sheetViews>
  <sheetFormatPr defaultColWidth="34.5546875" defaultRowHeight="14.4" x14ac:dyDescent="0.3"/>
  <cols>
    <col min="1" max="1" width="30.6640625" style="3" customWidth="1"/>
    <col min="2" max="2" width="35.6640625" style="1" customWidth="1"/>
    <col min="3" max="3" width="15.6640625" style="3" customWidth="1"/>
    <col min="4" max="4" width="48.6640625" style="1" customWidth="1"/>
    <col min="5" max="16384" width="34.5546875" style="1"/>
  </cols>
  <sheetData>
    <row r="1" spans="1:4" s="30" customFormat="1" ht="20.100000000000001" customHeight="1" thickBot="1" x14ac:dyDescent="0.35">
      <c r="A1" s="128"/>
      <c r="B1" s="128"/>
      <c r="C1" s="128"/>
      <c r="D1" s="128"/>
    </row>
    <row r="2" spans="1:4" s="13" customFormat="1" ht="30" customHeight="1" thickBot="1" x14ac:dyDescent="0.35">
      <c r="A2" s="119" t="s">
        <v>233</v>
      </c>
      <c r="B2" s="120"/>
      <c r="C2" s="120"/>
      <c r="D2" s="121"/>
    </row>
    <row r="3" spans="1:4" s="13" customFormat="1" ht="30" customHeight="1" thickBot="1" x14ac:dyDescent="0.35">
      <c r="A3" s="24" t="s">
        <v>56</v>
      </c>
      <c r="B3" s="15" t="s">
        <v>58</v>
      </c>
      <c r="C3" s="15" t="s">
        <v>59</v>
      </c>
      <c r="D3" s="19" t="s">
        <v>61</v>
      </c>
    </row>
    <row r="4" spans="1:4" ht="15" customHeight="1" thickBot="1" x14ac:dyDescent="0.35">
      <c r="A4" s="5"/>
      <c r="B4" s="5"/>
      <c r="C4" s="21"/>
      <c r="D4" s="5"/>
    </row>
    <row r="5" spans="1:4" s="13" customFormat="1" ht="20.100000000000001" customHeight="1" thickBot="1" x14ac:dyDescent="0.35">
      <c r="A5" s="122" t="s">
        <v>93</v>
      </c>
      <c r="B5" s="123"/>
      <c r="C5" s="123"/>
      <c r="D5" s="124"/>
    </row>
    <row r="6" spans="1:4" s="13" customFormat="1" ht="20.100000000000001" customHeight="1" thickBot="1" x14ac:dyDescent="0.35">
      <c r="A6" s="125" t="s">
        <v>102</v>
      </c>
      <c r="B6" s="126"/>
      <c r="C6" s="126"/>
      <c r="D6" s="127"/>
    </row>
    <row r="7" spans="1:4" ht="45" customHeight="1" x14ac:dyDescent="0.3">
      <c r="A7" s="55" t="s">
        <v>27</v>
      </c>
      <c r="B7" s="46" t="s">
        <v>162</v>
      </c>
      <c r="C7" s="47">
        <v>16300</v>
      </c>
      <c r="D7" s="116" t="s">
        <v>163</v>
      </c>
    </row>
    <row r="8" spans="1:4" ht="159.9" customHeight="1" x14ac:dyDescent="0.3">
      <c r="A8" s="53"/>
      <c r="B8" s="39"/>
      <c r="C8" s="6"/>
      <c r="D8" s="117"/>
    </row>
    <row r="9" spans="1:4" ht="15" customHeight="1" x14ac:dyDescent="0.3">
      <c r="A9" s="55" t="s">
        <v>32</v>
      </c>
      <c r="B9" s="39"/>
      <c r="C9" s="6">
        <f>C7</f>
        <v>16300</v>
      </c>
      <c r="D9" s="60"/>
    </row>
    <row r="10" spans="1:4" ht="15" customHeight="1" thickBot="1" x14ac:dyDescent="0.35">
      <c r="A10" s="58"/>
      <c r="B10" s="64"/>
      <c r="C10" s="59"/>
      <c r="D10" s="65"/>
    </row>
  </sheetData>
  <mergeCells count="5">
    <mergeCell ref="D7:D8"/>
    <mergeCell ref="A2:D2"/>
    <mergeCell ref="A5:D5"/>
    <mergeCell ref="A6:D6"/>
    <mergeCell ref="A1:D1"/>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zoomScaleNormal="100" zoomScaleSheetLayoutView="100" workbookViewId="0">
      <selection activeCell="A39" sqref="A39"/>
    </sheetView>
  </sheetViews>
  <sheetFormatPr defaultColWidth="34.5546875" defaultRowHeight="14.4" x14ac:dyDescent="0.3"/>
  <cols>
    <col min="1" max="1" width="30.6640625" style="3" customWidth="1"/>
    <col min="2" max="2" width="35.6640625" style="1" customWidth="1"/>
    <col min="3" max="3" width="15.6640625" style="3" customWidth="1"/>
    <col min="4" max="4" width="48.6640625" style="1" customWidth="1"/>
    <col min="5" max="5" width="5.88671875" style="1" customWidth="1"/>
    <col min="6" max="16384" width="34.5546875" style="1"/>
  </cols>
  <sheetData>
    <row r="1" spans="1:4" s="30" customFormat="1" ht="20.100000000000001" customHeight="1" thickBot="1" x14ac:dyDescent="0.35">
      <c r="A1" s="128"/>
      <c r="B1" s="128"/>
      <c r="C1" s="128"/>
      <c r="D1" s="128"/>
    </row>
    <row r="2" spans="1:4" s="13" customFormat="1" ht="30" customHeight="1" thickBot="1" x14ac:dyDescent="0.35">
      <c r="A2" s="119" t="s">
        <v>234</v>
      </c>
      <c r="B2" s="120"/>
      <c r="C2" s="120"/>
      <c r="D2" s="121"/>
    </row>
    <row r="3" spans="1:4" s="13" customFormat="1" ht="30" customHeight="1" thickBot="1" x14ac:dyDescent="0.35">
      <c r="A3" s="24" t="s">
        <v>56</v>
      </c>
      <c r="B3" s="15" t="s">
        <v>58</v>
      </c>
      <c r="C3" s="15" t="s">
        <v>59</v>
      </c>
      <c r="D3" s="19" t="s">
        <v>61</v>
      </c>
    </row>
    <row r="4" spans="1:4" ht="15" customHeight="1" thickBot="1" x14ac:dyDescent="0.35">
      <c r="A4" s="5"/>
      <c r="B4" s="5"/>
      <c r="C4" s="21"/>
      <c r="D4" s="5"/>
    </row>
    <row r="5" spans="1:4" s="13" customFormat="1" ht="20.100000000000001" customHeight="1" thickBot="1" x14ac:dyDescent="0.35">
      <c r="A5" s="122" t="s">
        <v>60</v>
      </c>
      <c r="B5" s="123"/>
      <c r="C5" s="123"/>
      <c r="D5" s="124"/>
    </row>
    <row r="6" spans="1:4" s="13" customFormat="1" ht="20.100000000000001" customHeight="1" thickBot="1" x14ac:dyDescent="0.35">
      <c r="A6" s="125" t="s">
        <v>2</v>
      </c>
      <c r="B6" s="126"/>
      <c r="C6" s="126"/>
      <c r="D6" s="127"/>
    </row>
    <row r="7" spans="1:4" ht="28.8" x14ac:dyDescent="0.3">
      <c r="A7" s="72" t="s">
        <v>30</v>
      </c>
      <c r="B7" s="73" t="s">
        <v>3</v>
      </c>
      <c r="C7" s="87">
        <v>339.15</v>
      </c>
      <c r="D7" s="88" t="s">
        <v>171</v>
      </c>
    </row>
    <row r="8" spans="1:4" ht="15" customHeight="1" x14ac:dyDescent="0.3">
      <c r="A8" s="89"/>
      <c r="B8" s="39"/>
      <c r="C8" s="39"/>
      <c r="D8" s="54"/>
    </row>
    <row r="9" spans="1:4" ht="15" customHeight="1" x14ac:dyDescent="0.3">
      <c r="A9" s="55" t="s">
        <v>4</v>
      </c>
      <c r="B9" s="61" t="s">
        <v>5</v>
      </c>
      <c r="C9" s="47">
        <v>4680.4799999999996</v>
      </c>
      <c r="D9" s="117" t="s">
        <v>168</v>
      </c>
    </row>
    <row r="10" spans="1:4" ht="15" customHeight="1" x14ac:dyDescent="0.3">
      <c r="A10" s="68"/>
      <c r="B10" s="61" t="s">
        <v>6</v>
      </c>
      <c r="C10" s="47">
        <v>5310.9000000000005</v>
      </c>
      <c r="D10" s="117"/>
    </row>
    <row r="11" spans="1:4" ht="15" customHeight="1" x14ac:dyDescent="0.3">
      <c r="A11" s="68"/>
      <c r="B11" s="61" t="s">
        <v>7</v>
      </c>
      <c r="C11" s="47">
        <v>4743.9000000000005</v>
      </c>
      <c r="D11" s="117"/>
    </row>
    <row r="12" spans="1:4" ht="15" customHeight="1" x14ac:dyDescent="0.3">
      <c r="A12" s="68"/>
      <c r="B12" s="71" t="s">
        <v>8</v>
      </c>
      <c r="C12" s="49">
        <v>10325.280000000001</v>
      </c>
      <c r="D12" s="117"/>
    </row>
    <row r="13" spans="1:4" ht="20.100000000000001" customHeight="1" x14ac:dyDescent="0.3">
      <c r="A13" s="68"/>
      <c r="B13" s="61" t="s">
        <v>31</v>
      </c>
      <c r="C13" s="6">
        <f>SUM(C9:C12)</f>
        <v>25060.560000000005</v>
      </c>
      <c r="D13" s="117"/>
    </row>
    <row r="14" spans="1:4" ht="15" customHeight="1" x14ac:dyDescent="0.3">
      <c r="A14" s="68"/>
      <c r="B14" s="61"/>
      <c r="C14" s="47"/>
      <c r="D14" s="54"/>
    </row>
    <row r="15" spans="1:4" ht="15" customHeight="1" x14ac:dyDescent="0.3">
      <c r="A15" s="55" t="s">
        <v>9</v>
      </c>
      <c r="B15" s="39" t="s">
        <v>3</v>
      </c>
      <c r="C15" s="6">
        <v>606.9</v>
      </c>
      <c r="D15" s="63" t="s">
        <v>171</v>
      </c>
    </row>
    <row r="16" spans="1:4" ht="15" customHeight="1" x14ac:dyDescent="0.3">
      <c r="A16" s="90"/>
      <c r="B16" s="39"/>
      <c r="C16" s="47"/>
      <c r="D16" s="54"/>
    </row>
    <row r="17" spans="1:4" ht="15" customHeight="1" x14ac:dyDescent="0.3">
      <c r="A17" s="55" t="s">
        <v>10</v>
      </c>
      <c r="B17" s="61" t="s">
        <v>5</v>
      </c>
      <c r="C17" s="47">
        <v>8013.59</v>
      </c>
      <c r="D17" s="117" t="s">
        <v>170</v>
      </c>
    </row>
    <row r="18" spans="1:4" ht="15" customHeight="1" x14ac:dyDescent="0.3">
      <c r="A18" s="68"/>
      <c r="B18" s="61" t="s">
        <v>1</v>
      </c>
      <c r="C18" s="47">
        <v>12959.099999999999</v>
      </c>
      <c r="D18" s="117"/>
    </row>
    <row r="19" spans="1:4" ht="15" customHeight="1" x14ac:dyDescent="0.3">
      <c r="A19" s="68"/>
      <c r="B19" s="71" t="s">
        <v>11</v>
      </c>
      <c r="C19" s="49">
        <v>6882.9599999999991</v>
      </c>
      <c r="D19" s="117"/>
    </row>
    <row r="20" spans="1:4" ht="50.1" customHeight="1" x14ac:dyDescent="0.3">
      <c r="A20" s="68"/>
      <c r="B20" s="61" t="s">
        <v>31</v>
      </c>
      <c r="C20" s="6">
        <f>SUM(C17:C19)</f>
        <v>27855.649999999998</v>
      </c>
      <c r="D20" s="117"/>
    </row>
    <row r="21" spans="1:4" ht="15" customHeight="1" x14ac:dyDescent="0.3">
      <c r="A21" s="55"/>
      <c r="B21" s="39"/>
      <c r="C21" s="6"/>
      <c r="D21" s="54"/>
    </row>
    <row r="22" spans="1:4" ht="15" customHeight="1" x14ac:dyDescent="0.3">
      <c r="A22" s="55" t="s">
        <v>32</v>
      </c>
      <c r="B22" s="39"/>
      <c r="C22" s="6">
        <f>C7+C13+C15+C20</f>
        <v>53862.260000000009</v>
      </c>
      <c r="D22" s="54"/>
    </row>
    <row r="23" spans="1:4" ht="15" customHeight="1" thickBot="1" x14ac:dyDescent="0.35">
      <c r="A23" s="58"/>
      <c r="B23" s="64"/>
      <c r="C23" s="59"/>
      <c r="D23" s="65"/>
    </row>
    <row r="24" spans="1:4" ht="15" customHeight="1" thickBot="1" x14ac:dyDescent="0.35">
      <c r="A24" s="73"/>
      <c r="B24" s="73"/>
      <c r="C24" s="91"/>
      <c r="D24" s="73"/>
    </row>
    <row r="25" spans="1:4" s="13" customFormat="1" ht="20.100000000000001" customHeight="1" thickBot="1" x14ac:dyDescent="0.35">
      <c r="A25" s="125" t="s">
        <v>164</v>
      </c>
      <c r="B25" s="126"/>
      <c r="C25" s="126"/>
      <c r="D25" s="127"/>
    </row>
    <row r="26" spans="1:4" ht="15" customHeight="1" x14ac:dyDescent="0.3">
      <c r="A26" s="72" t="s">
        <v>165</v>
      </c>
      <c r="B26" s="73" t="s">
        <v>1</v>
      </c>
      <c r="C26" s="47">
        <v>14250</v>
      </c>
      <c r="D26" s="139" t="s">
        <v>169</v>
      </c>
    </row>
    <row r="27" spans="1:4" ht="15" customHeight="1" x14ac:dyDescent="0.3">
      <c r="A27" s="89"/>
      <c r="B27" s="39" t="s">
        <v>11</v>
      </c>
      <c r="C27" s="47">
        <v>8330</v>
      </c>
      <c r="D27" s="140"/>
    </row>
    <row r="28" spans="1:4" ht="15" customHeight="1" x14ac:dyDescent="0.3">
      <c r="A28" s="55"/>
      <c r="B28" s="61" t="s">
        <v>11</v>
      </c>
      <c r="C28" s="47">
        <v>9800</v>
      </c>
      <c r="D28" s="140"/>
    </row>
    <row r="29" spans="1:4" ht="15" customHeight="1" x14ac:dyDescent="0.3">
      <c r="A29" s="68"/>
      <c r="B29" s="61" t="s">
        <v>166</v>
      </c>
      <c r="C29" s="47">
        <v>18360</v>
      </c>
      <c r="D29" s="140"/>
    </row>
    <row r="30" spans="1:4" ht="15" customHeight="1" x14ac:dyDescent="0.3">
      <c r="A30" s="68"/>
      <c r="B30" s="71" t="s">
        <v>167</v>
      </c>
      <c r="C30" s="49">
        <v>7755</v>
      </c>
      <c r="D30" s="140"/>
    </row>
    <row r="31" spans="1:4" ht="15" customHeight="1" x14ac:dyDescent="0.3">
      <c r="A31" s="68"/>
      <c r="B31" s="61" t="s">
        <v>31</v>
      </c>
      <c r="C31" s="6">
        <f>SUM(C26:C30)</f>
        <v>58495</v>
      </c>
      <c r="D31" s="140"/>
    </row>
    <row r="32" spans="1:4" ht="15" customHeight="1" x14ac:dyDescent="0.3">
      <c r="A32" s="55"/>
      <c r="B32" s="39"/>
      <c r="C32" s="6"/>
      <c r="D32" s="54"/>
    </row>
    <row r="33" spans="1:4" ht="15" customHeight="1" x14ac:dyDescent="0.3">
      <c r="A33" s="55" t="s">
        <v>32</v>
      </c>
      <c r="B33" s="39"/>
      <c r="C33" s="6">
        <f>C31</f>
        <v>58495</v>
      </c>
      <c r="D33" s="54"/>
    </row>
    <row r="34" spans="1:4" ht="15" customHeight="1" thickBot="1" x14ac:dyDescent="0.35">
      <c r="A34" s="58"/>
      <c r="B34" s="64"/>
      <c r="C34" s="59"/>
      <c r="D34" s="65"/>
    </row>
    <row r="35" spans="1:4" s="30" customFormat="1" ht="15" customHeight="1" thickBot="1" x14ac:dyDescent="0.35">
      <c r="A35" s="31"/>
      <c r="C35" s="31"/>
    </row>
    <row r="36" spans="1:4" s="34" customFormat="1" ht="20.100000000000001" customHeight="1" thickBot="1" x14ac:dyDescent="0.35">
      <c r="A36" s="122" t="s">
        <v>198</v>
      </c>
      <c r="B36" s="123"/>
      <c r="C36" s="123"/>
      <c r="D36" s="124"/>
    </row>
    <row r="37" spans="1:4" s="34" customFormat="1" ht="20.100000000000001" customHeight="1" thickBot="1" x14ac:dyDescent="0.35">
      <c r="A37" s="125" t="s">
        <v>237</v>
      </c>
      <c r="B37" s="126"/>
      <c r="C37" s="126"/>
      <c r="D37" s="127"/>
    </row>
    <row r="38" spans="1:4" s="30" customFormat="1" ht="84.9" customHeight="1" x14ac:dyDescent="0.3">
      <c r="A38" s="114" t="s">
        <v>238</v>
      </c>
      <c r="B38" s="39" t="s">
        <v>239</v>
      </c>
      <c r="C38" s="6">
        <v>19255.21</v>
      </c>
      <c r="D38" s="95" t="s">
        <v>240</v>
      </c>
    </row>
    <row r="39" spans="1:4" s="30" customFormat="1" ht="95.1" customHeight="1" x14ac:dyDescent="0.3">
      <c r="A39" s="114" t="s">
        <v>241</v>
      </c>
      <c r="B39" s="39" t="s">
        <v>239</v>
      </c>
      <c r="C39" s="6">
        <v>5358.32</v>
      </c>
      <c r="D39" s="60" t="s">
        <v>242</v>
      </c>
    </row>
    <row r="40" spans="1:4" s="30" customFormat="1" ht="15" customHeight="1" x14ac:dyDescent="0.3">
      <c r="A40" s="55"/>
      <c r="B40" s="39"/>
      <c r="C40" s="6"/>
      <c r="D40" s="54"/>
    </row>
    <row r="41" spans="1:4" s="30" customFormat="1" ht="15" customHeight="1" x14ac:dyDescent="0.3">
      <c r="A41" s="55" t="s">
        <v>32</v>
      </c>
      <c r="B41" s="39"/>
      <c r="C41" s="6">
        <f>SUM(C38:C39)</f>
        <v>24613.53</v>
      </c>
      <c r="D41" s="54"/>
    </row>
    <row r="42" spans="1:4" s="30" customFormat="1" ht="15" customHeight="1" thickBot="1" x14ac:dyDescent="0.35">
      <c r="A42" s="58"/>
      <c r="B42" s="64"/>
      <c r="C42" s="59"/>
      <c r="D42" s="65"/>
    </row>
    <row r="43" spans="1:4" s="31" customFormat="1" ht="15" customHeight="1" thickBot="1" x14ac:dyDescent="0.35">
      <c r="A43" s="39"/>
      <c r="B43" s="39"/>
      <c r="C43" s="6"/>
      <c r="D43" s="39"/>
    </row>
    <row r="44" spans="1:4" ht="20.100000000000001" customHeight="1" thickBot="1" x14ac:dyDescent="0.35">
      <c r="A44" s="122" t="s">
        <v>62</v>
      </c>
      <c r="B44" s="123"/>
      <c r="C44" s="123"/>
      <c r="D44" s="124"/>
    </row>
    <row r="45" spans="1:4" ht="20.100000000000001" customHeight="1" thickBot="1" x14ac:dyDescent="0.35">
      <c r="A45" s="125" t="s">
        <v>28</v>
      </c>
      <c r="B45" s="126"/>
      <c r="C45" s="126"/>
      <c r="D45" s="127"/>
    </row>
    <row r="46" spans="1:4" ht="15" customHeight="1" x14ac:dyDescent="0.3">
      <c r="A46" s="55" t="s">
        <v>53</v>
      </c>
      <c r="B46" s="73" t="s">
        <v>5</v>
      </c>
      <c r="C46" s="91">
        <v>3843</v>
      </c>
      <c r="D46" s="92"/>
    </row>
    <row r="47" spans="1:4" ht="15" customHeight="1" x14ac:dyDescent="0.3">
      <c r="A47" s="55"/>
      <c r="B47" s="39"/>
      <c r="C47" s="47"/>
      <c r="D47" s="54"/>
    </row>
    <row r="48" spans="1:4" ht="15" customHeight="1" x14ac:dyDescent="0.3">
      <c r="A48" s="55" t="s">
        <v>54</v>
      </c>
      <c r="B48" s="39" t="s">
        <v>5</v>
      </c>
      <c r="C48" s="47">
        <v>4535</v>
      </c>
      <c r="D48" s="117" t="s">
        <v>172</v>
      </c>
    </row>
    <row r="49" spans="1:4" ht="15" customHeight="1" x14ac:dyDescent="0.3">
      <c r="A49" s="55"/>
      <c r="B49" s="71" t="s">
        <v>29</v>
      </c>
      <c r="C49" s="49">
        <v>13605</v>
      </c>
      <c r="D49" s="117"/>
    </row>
    <row r="50" spans="1:4" ht="15" customHeight="1" x14ac:dyDescent="0.3">
      <c r="A50" s="55"/>
      <c r="B50" s="61" t="s">
        <v>31</v>
      </c>
      <c r="C50" s="6">
        <f>SUM(C48:C49)</f>
        <v>18140</v>
      </c>
      <c r="D50" s="117"/>
    </row>
    <row r="51" spans="1:4" ht="15" customHeight="1" x14ac:dyDescent="0.3">
      <c r="A51" s="55"/>
      <c r="B51" s="61"/>
      <c r="C51" s="47"/>
      <c r="D51" s="54"/>
    </row>
    <row r="52" spans="1:4" ht="50.1" customHeight="1" x14ac:dyDescent="0.3">
      <c r="A52" s="55" t="s">
        <v>55</v>
      </c>
      <c r="B52" s="39" t="s">
        <v>8</v>
      </c>
      <c r="C52" s="6">
        <v>14141.400000000001</v>
      </c>
      <c r="D52" s="93" t="s">
        <v>173</v>
      </c>
    </row>
    <row r="53" spans="1:4" ht="15" customHeight="1" x14ac:dyDescent="0.3">
      <c r="A53" s="55"/>
      <c r="B53" s="39"/>
      <c r="C53" s="47"/>
      <c r="D53" s="54"/>
    </row>
    <row r="54" spans="1:4" ht="15" customHeight="1" x14ac:dyDescent="0.3">
      <c r="A54" s="55" t="s">
        <v>28</v>
      </c>
      <c r="B54" s="61" t="s">
        <v>5</v>
      </c>
      <c r="C54" s="47">
        <v>1532.6</v>
      </c>
      <c r="D54" s="138" t="s">
        <v>174</v>
      </c>
    </row>
    <row r="55" spans="1:4" ht="15" customHeight="1" x14ac:dyDescent="0.3">
      <c r="A55" s="55" t="s">
        <v>103</v>
      </c>
      <c r="B55" s="39" t="s">
        <v>11</v>
      </c>
      <c r="C55" s="47">
        <v>10214.4</v>
      </c>
      <c r="D55" s="117"/>
    </row>
    <row r="56" spans="1:4" ht="15" customHeight="1" x14ac:dyDescent="0.3">
      <c r="A56" s="55"/>
      <c r="B56" s="39" t="s">
        <v>6</v>
      </c>
      <c r="C56" s="47">
        <v>1902.6000000000001</v>
      </c>
      <c r="D56" s="117"/>
    </row>
    <row r="57" spans="1:4" ht="15" customHeight="1" x14ac:dyDescent="0.3">
      <c r="A57" s="55"/>
      <c r="B57" s="39" t="s">
        <v>7</v>
      </c>
      <c r="C57" s="47">
        <v>1751.3999999999999</v>
      </c>
      <c r="D57" s="117"/>
    </row>
    <row r="58" spans="1:4" ht="15" customHeight="1" x14ac:dyDescent="0.3">
      <c r="A58" s="55"/>
      <c r="B58" s="39" t="s">
        <v>8</v>
      </c>
      <c r="C58" s="47">
        <v>4231.5200000000004</v>
      </c>
      <c r="D58" s="117"/>
    </row>
    <row r="59" spans="1:4" ht="15" customHeight="1" x14ac:dyDescent="0.3">
      <c r="A59" s="55"/>
      <c r="B59" s="39" t="s">
        <v>3</v>
      </c>
      <c r="C59" s="47">
        <v>3679.2000000000003</v>
      </c>
      <c r="D59" s="117"/>
    </row>
    <row r="60" spans="1:4" ht="15" customHeight="1" x14ac:dyDescent="0.3">
      <c r="A60" s="55"/>
      <c r="B60" s="71" t="s">
        <v>13</v>
      </c>
      <c r="C60" s="49">
        <v>1565.5500000000002</v>
      </c>
      <c r="D60" s="117"/>
    </row>
    <row r="61" spans="1:4" ht="15" customHeight="1" x14ac:dyDescent="0.3">
      <c r="A61" s="55"/>
      <c r="B61" s="61" t="s">
        <v>31</v>
      </c>
      <c r="C61" s="6">
        <f>SUM(C54:C60)</f>
        <v>24877.27</v>
      </c>
      <c r="D61" s="117"/>
    </row>
    <row r="62" spans="1:4" ht="15" customHeight="1" x14ac:dyDescent="0.3">
      <c r="A62" s="55"/>
      <c r="B62" s="61"/>
      <c r="C62" s="47"/>
      <c r="D62" s="54"/>
    </row>
    <row r="63" spans="1:4" ht="15" customHeight="1" x14ac:dyDescent="0.3">
      <c r="A63" s="62" t="s">
        <v>105</v>
      </c>
      <c r="B63" s="39" t="s">
        <v>5</v>
      </c>
      <c r="C63" s="47">
        <v>9402.75</v>
      </c>
      <c r="D63" s="117"/>
    </row>
    <row r="64" spans="1:4" ht="15" customHeight="1" x14ac:dyDescent="0.3">
      <c r="A64" s="55" t="s">
        <v>104</v>
      </c>
      <c r="B64" s="39" t="s">
        <v>1</v>
      </c>
      <c r="C64" s="47">
        <v>12315.23</v>
      </c>
      <c r="D64" s="117"/>
    </row>
    <row r="65" spans="1:4" ht="15" customHeight="1" x14ac:dyDescent="0.3">
      <c r="A65" s="55"/>
      <c r="B65" s="39" t="s">
        <v>11</v>
      </c>
      <c r="C65" s="47">
        <v>12532.800000000001</v>
      </c>
      <c r="D65" s="117"/>
    </row>
    <row r="66" spans="1:4" ht="15" customHeight="1" x14ac:dyDescent="0.3">
      <c r="A66" s="55"/>
      <c r="B66" s="39" t="s">
        <v>6</v>
      </c>
      <c r="C66" s="47">
        <v>9418.0300000000007</v>
      </c>
      <c r="D66" s="117"/>
    </row>
    <row r="67" spans="1:4" ht="15" customHeight="1" x14ac:dyDescent="0.3">
      <c r="A67" s="55"/>
      <c r="B67" s="39" t="s">
        <v>7</v>
      </c>
      <c r="C67" s="47">
        <v>8413.52</v>
      </c>
      <c r="D67" s="117"/>
    </row>
    <row r="68" spans="1:4" ht="15" customHeight="1" x14ac:dyDescent="0.3">
      <c r="A68" s="55"/>
      <c r="B68" s="71" t="s">
        <v>3</v>
      </c>
      <c r="C68" s="49">
        <v>17658.449999999997</v>
      </c>
      <c r="D68" s="117"/>
    </row>
    <row r="69" spans="1:4" ht="15" customHeight="1" x14ac:dyDescent="0.3">
      <c r="A69" s="55"/>
      <c r="B69" s="61" t="s">
        <v>31</v>
      </c>
      <c r="C69" s="6">
        <f>SUM(C63:C68)</f>
        <v>69740.78</v>
      </c>
      <c r="D69" s="117"/>
    </row>
    <row r="70" spans="1:4" ht="15" customHeight="1" x14ac:dyDescent="0.3">
      <c r="A70" s="55"/>
      <c r="B70" s="39"/>
      <c r="C70" s="6"/>
      <c r="D70" s="54"/>
    </row>
    <row r="71" spans="1:4" ht="15" customHeight="1" x14ac:dyDescent="0.3">
      <c r="A71" s="55" t="s">
        <v>32</v>
      </c>
      <c r="B71" s="39"/>
      <c r="C71" s="6">
        <f>C46+C50+C52++C61+C69</f>
        <v>130742.45</v>
      </c>
      <c r="D71" s="54"/>
    </row>
    <row r="72" spans="1:4" ht="15" customHeight="1" thickBot="1" x14ac:dyDescent="0.35">
      <c r="A72" s="94"/>
      <c r="B72" s="64"/>
      <c r="C72" s="59"/>
      <c r="D72" s="65"/>
    </row>
    <row r="73" spans="1:4" ht="15" customHeight="1" thickBot="1" x14ac:dyDescent="0.35"/>
    <row r="74" spans="1:4" s="34" customFormat="1" ht="20.100000000000001" customHeight="1" thickBot="1" x14ac:dyDescent="0.35">
      <c r="A74" s="125" t="s">
        <v>176</v>
      </c>
      <c r="B74" s="126"/>
      <c r="C74" s="126"/>
      <c r="D74" s="127"/>
    </row>
    <row r="75" spans="1:4" s="30" customFormat="1" ht="50.1" customHeight="1" x14ac:dyDescent="0.3">
      <c r="A75" s="55" t="s">
        <v>175</v>
      </c>
      <c r="B75" s="39" t="s">
        <v>177</v>
      </c>
      <c r="C75" s="6">
        <v>2994.76</v>
      </c>
      <c r="D75" s="95" t="s">
        <v>178</v>
      </c>
    </row>
    <row r="76" spans="1:4" s="30" customFormat="1" ht="15" customHeight="1" x14ac:dyDescent="0.3">
      <c r="A76" s="55"/>
      <c r="B76" s="61"/>
      <c r="C76" s="47"/>
      <c r="D76" s="54"/>
    </row>
    <row r="77" spans="1:4" s="30" customFormat="1" ht="15" customHeight="1" x14ac:dyDescent="0.3">
      <c r="A77" s="55" t="s">
        <v>32</v>
      </c>
      <c r="B77" s="39"/>
      <c r="C77" s="6">
        <f>C75</f>
        <v>2994.76</v>
      </c>
      <c r="D77" s="54"/>
    </row>
    <row r="78" spans="1:4" s="30" customFormat="1" ht="15" customHeight="1" thickBot="1" x14ac:dyDescent="0.35">
      <c r="A78" s="94"/>
      <c r="B78" s="64"/>
      <c r="C78" s="59"/>
      <c r="D78" s="65"/>
    </row>
    <row r="79" spans="1:4" s="30" customFormat="1" ht="15" customHeight="1" x14ac:dyDescent="0.3">
      <c r="A79" s="31"/>
      <c r="C79" s="31"/>
    </row>
  </sheetData>
  <mergeCells count="16">
    <mergeCell ref="A74:D74"/>
    <mergeCell ref="A1:D1"/>
    <mergeCell ref="D48:D50"/>
    <mergeCell ref="D54:D61"/>
    <mergeCell ref="D63:D69"/>
    <mergeCell ref="A45:D45"/>
    <mergeCell ref="A2:D2"/>
    <mergeCell ref="A5:D5"/>
    <mergeCell ref="A6:D6"/>
    <mergeCell ref="A44:D44"/>
    <mergeCell ref="D9:D13"/>
    <mergeCell ref="D17:D20"/>
    <mergeCell ref="A25:D25"/>
    <mergeCell ref="D26:D31"/>
    <mergeCell ref="A36:D36"/>
    <mergeCell ref="A37:D37"/>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rowBreaks count="3" manualBreakCount="3">
    <brk id="24" max="16383" man="1"/>
    <brk id="42" max="16383" man="1"/>
    <brk id="7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zoomScaleNormal="100" zoomScaleSheetLayoutView="100" workbookViewId="0">
      <selection activeCell="A7" sqref="A7"/>
    </sheetView>
  </sheetViews>
  <sheetFormatPr defaultColWidth="34.5546875" defaultRowHeight="14.4" x14ac:dyDescent="0.3"/>
  <cols>
    <col min="1" max="1" width="30.6640625" style="3" customWidth="1"/>
    <col min="2" max="2" width="35.6640625" style="1" customWidth="1"/>
    <col min="3" max="3" width="15.6640625" style="3" customWidth="1"/>
    <col min="4" max="4" width="48.6640625" style="1" customWidth="1"/>
    <col min="5" max="5" width="7.44140625" style="1" customWidth="1"/>
    <col min="6" max="16384" width="34.5546875" style="1"/>
  </cols>
  <sheetData>
    <row r="1" spans="1:4" s="30" customFormat="1" ht="20.100000000000001" customHeight="1" thickBot="1" x14ac:dyDescent="0.35">
      <c r="A1" s="128"/>
      <c r="B1" s="128"/>
      <c r="C1" s="128"/>
      <c r="D1" s="128"/>
    </row>
    <row r="2" spans="1:4" s="13" customFormat="1" ht="30" customHeight="1" thickBot="1" x14ac:dyDescent="0.35">
      <c r="A2" s="119" t="s">
        <v>235</v>
      </c>
      <c r="B2" s="120"/>
      <c r="C2" s="120"/>
      <c r="D2" s="121"/>
    </row>
    <row r="3" spans="1:4" s="13" customFormat="1" ht="30" customHeight="1" thickBot="1" x14ac:dyDescent="0.35">
      <c r="A3" s="24" t="s">
        <v>56</v>
      </c>
      <c r="B3" s="15" t="s">
        <v>58</v>
      </c>
      <c r="C3" s="15" t="s">
        <v>59</v>
      </c>
      <c r="D3" s="19" t="s">
        <v>61</v>
      </c>
    </row>
    <row r="4" spans="1:4" ht="15" customHeight="1" thickBot="1" x14ac:dyDescent="0.35">
      <c r="A4" s="5"/>
      <c r="B4" s="5"/>
      <c r="C4" s="21"/>
      <c r="D4" s="5"/>
    </row>
    <row r="5" spans="1:4" s="13" customFormat="1" ht="20.100000000000001" customHeight="1" thickBot="1" x14ac:dyDescent="0.35">
      <c r="A5" s="122" t="s">
        <v>63</v>
      </c>
      <c r="B5" s="123"/>
      <c r="C5" s="123"/>
      <c r="D5" s="124"/>
    </row>
    <row r="6" spans="1:4" s="13" customFormat="1" ht="20.100000000000001" customHeight="1" thickBot="1" x14ac:dyDescent="0.35">
      <c r="A6" s="125" t="s">
        <v>133</v>
      </c>
      <c r="B6" s="126"/>
      <c r="C6" s="126"/>
      <c r="D6" s="127"/>
    </row>
    <row r="7" spans="1:4" ht="15" customHeight="1" x14ac:dyDescent="0.3">
      <c r="A7" s="72" t="s">
        <v>14</v>
      </c>
      <c r="B7" s="73"/>
      <c r="C7" s="96"/>
      <c r="D7" s="139" t="s">
        <v>109</v>
      </c>
    </row>
    <row r="8" spans="1:4" ht="28.8" x14ac:dyDescent="0.3">
      <c r="A8" s="89" t="s">
        <v>64</v>
      </c>
      <c r="B8" s="61" t="s">
        <v>8</v>
      </c>
      <c r="C8" s="47">
        <v>969.57</v>
      </c>
      <c r="D8" s="140"/>
    </row>
    <row r="9" spans="1:4" ht="15" customHeight="1" x14ac:dyDescent="0.3">
      <c r="A9" s="89" t="s">
        <v>65</v>
      </c>
      <c r="B9" s="61" t="s">
        <v>8</v>
      </c>
      <c r="C9" s="47">
        <v>447.68</v>
      </c>
      <c r="D9" s="140"/>
    </row>
    <row r="10" spans="1:4" ht="15" customHeight="1" x14ac:dyDescent="0.3">
      <c r="A10" s="89" t="s">
        <v>66</v>
      </c>
      <c r="B10" s="61" t="s">
        <v>8</v>
      </c>
      <c r="C10" s="47">
        <v>691.86</v>
      </c>
      <c r="D10" s="140"/>
    </row>
    <row r="11" spans="1:4" ht="28.8" x14ac:dyDescent="0.3">
      <c r="A11" s="89" t="s">
        <v>67</v>
      </c>
      <c r="B11" s="61" t="s">
        <v>8</v>
      </c>
      <c r="C11" s="47">
        <v>447.68</v>
      </c>
      <c r="D11" s="140"/>
    </row>
    <row r="12" spans="1:4" ht="15" customHeight="1" x14ac:dyDescent="0.3">
      <c r="A12" s="89" t="s">
        <v>68</v>
      </c>
      <c r="B12" s="61" t="s">
        <v>8</v>
      </c>
      <c r="C12" s="47">
        <v>654.73</v>
      </c>
      <c r="D12" s="140"/>
    </row>
    <row r="13" spans="1:4" ht="15" customHeight="1" x14ac:dyDescent="0.3">
      <c r="A13" s="89" t="s">
        <v>69</v>
      </c>
      <c r="B13" s="61" t="s">
        <v>8</v>
      </c>
      <c r="C13" s="47">
        <v>333.44000000000005</v>
      </c>
      <c r="D13" s="140"/>
    </row>
    <row r="14" spans="1:4" x14ac:dyDescent="0.3">
      <c r="A14" s="89" t="s">
        <v>70</v>
      </c>
      <c r="B14" s="61" t="s">
        <v>8</v>
      </c>
      <c r="C14" s="47">
        <v>333.44000000000005</v>
      </c>
      <c r="D14" s="140"/>
    </row>
    <row r="15" spans="1:4" ht="15" customHeight="1" x14ac:dyDescent="0.3">
      <c r="A15" s="89" t="s">
        <v>71</v>
      </c>
      <c r="B15" s="61" t="s">
        <v>8</v>
      </c>
      <c r="C15" s="47">
        <v>431.97</v>
      </c>
      <c r="D15" s="140"/>
    </row>
    <row r="16" spans="1:4" ht="15" customHeight="1" x14ac:dyDescent="0.3">
      <c r="A16" s="89" t="s">
        <v>72</v>
      </c>
      <c r="B16" s="61" t="s">
        <v>8</v>
      </c>
      <c r="C16" s="47">
        <v>431.97</v>
      </c>
      <c r="D16" s="140"/>
    </row>
    <row r="17" spans="1:4" ht="28.8" x14ac:dyDescent="0.3">
      <c r="A17" s="89" t="s">
        <v>73</v>
      </c>
      <c r="B17" s="61" t="s">
        <v>8</v>
      </c>
      <c r="C17" s="47">
        <v>808.25</v>
      </c>
      <c r="D17" s="140"/>
    </row>
    <row r="18" spans="1:4" ht="15" customHeight="1" x14ac:dyDescent="0.3">
      <c r="A18" s="89" t="s">
        <v>74</v>
      </c>
      <c r="B18" s="61" t="s">
        <v>8</v>
      </c>
      <c r="C18" s="47">
        <v>431.97</v>
      </c>
      <c r="D18" s="140"/>
    </row>
    <row r="19" spans="1:4" ht="15" customHeight="1" x14ac:dyDescent="0.3">
      <c r="A19" s="89" t="s">
        <v>75</v>
      </c>
      <c r="B19" s="61" t="s">
        <v>1</v>
      </c>
      <c r="C19" s="47">
        <v>2394</v>
      </c>
      <c r="D19" s="140"/>
    </row>
    <row r="20" spans="1:4" ht="15" customHeight="1" x14ac:dyDescent="0.3">
      <c r="A20" s="89" t="s">
        <v>76</v>
      </c>
      <c r="B20" s="61" t="s">
        <v>8</v>
      </c>
      <c r="C20" s="47">
        <v>333.44000000000005</v>
      </c>
      <c r="D20" s="140"/>
    </row>
    <row r="21" spans="1:4" ht="15" customHeight="1" x14ac:dyDescent="0.3">
      <c r="A21" s="89" t="s">
        <v>77</v>
      </c>
      <c r="B21" s="61" t="s">
        <v>8</v>
      </c>
      <c r="C21" s="47">
        <v>447.68</v>
      </c>
      <c r="D21" s="140"/>
    </row>
    <row r="22" spans="1:4" ht="15" customHeight="1" x14ac:dyDescent="0.3">
      <c r="A22" s="89" t="s">
        <v>78</v>
      </c>
      <c r="B22" s="61" t="s">
        <v>1</v>
      </c>
      <c r="C22" s="47">
        <v>4788</v>
      </c>
      <c r="D22" s="140"/>
    </row>
    <row r="23" spans="1:4" ht="28.8" x14ac:dyDescent="0.3">
      <c r="A23" s="89" t="s">
        <v>79</v>
      </c>
      <c r="B23" s="61" t="s">
        <v>8</v>
      </c>
      <c r="C23" s="47">
        <v>447.68</v>
      </c>
      <c r="D23" s="140"/>
    </row>
    <row r="24" spans="1:4" ht="15" customHeight="1" x14ac:dyDescent="0.3">
      <c r="A24" s="89" t="s">
        <v>80</v>
      </c>
      <c r="B24" s="61" t="s">
        <v>8</v>
      </c>
      <c r="C24" s="47">
        <v>664.02</v>
      </c>
      <c r="D24" s="140"/>
    </row>
    <row r="25" spans="1:4" x14ac:dyDescent="0.3">
      <c r="A25" s="89" t="s">
        <v>81</v>
      </c>
      <c r="B25" s="61" t="s">
        <v>8</v>
      </c>
      <c r="C25" s="47">
        <v>299.16000000000003</v>
      </c>
      <c r="D25" s="140"/>
    </row>
    <row r="26" spans="1:4" ht="28.8" x14ac:dyDescent="0.3">
      <c r="A26" s="89" t="s">
        <v>82</v>
      </c>
      <c r="B26" s="61" t="s">
        <v>7</v>
      </c>
      <c r="C26" s="47">
        <v>1751.3999999999999</v>
      </c>
      <c r="D26" s="140"/>
    </row>
    <row r="27" spans="1:4" ht="15" customHeight="1" x14ac:dyDescent="0.3">
      <c r="A27" s="89" t="s">
        <v>83</v>
      </c>
      <c r="B27" s="61" t="s">
        <v>8</v>
      </c>
      <c r="C27" s="47">
        <v>808.25</v>
      </c>
      <c r="D27" s="140"/>
    </row>
    <row r="28" spans="1:4" ht="15" customHeight="1" x14ac:dyDescent="0.3">
      <c r="A28" s="89" t="s">
        <v>84</v>
      </c>
      <c r="B28" s="61" t="s">
        <v>8</v>
      </c>
      <c r="C28" s="47">
        <v>970.31999999999994</v>
      </c>
      <c r="D28" s="140"/>
    </row>
    <row r="29" spans="1:4" ht="15" customHeight="1" x14ac:dyDescent="0.3">
      <c r="A29" s="89" t="s">
        <v>85</v>
      </c>
      <c r="B29" s="61" t="s">
        <v>8</v>
      </c>
      <c r="C29" s="47">
        <v>664.02</v>
      </c>
      <c r="D29" s="140"/>
    </row>
    <row r="30" spans="1:4" ht="15" customHeight="1" x14ac:dyDescent="0.3">
      <c r="A30" s="89" t="s">
        <v>86</v>
      </c>
      <c r="B30" s="61" t="s">
        <v>8</v>
      </c>
      <c r="C30" s="47">
        <v>431.97</v>
      </c>
      <c r="D30" s="140"/>
    </row>
    <row r="31" spans="1:4" ht="15" customHeight="1" x14ac:dyDescent="0.3">
      <c r="A31" s="89" t="s">
        <v>87</v>
      </c>
      <c r="B31" s="61" t="s">
        <v>3</v>
      </c>
      <c r="C31" s="47">
        <v>249.9</v>
      </c>
      <c r="D31" s="140"/>
    </row>
    <row r="32" spans="1:4" ht="15" customHeight="1" x14ac:dyDescent="0.3">
      <c r="A32" s="97" t="s">
        <v>88</v>
      </c>
      <c r="B32" s="61" t="s">
        <v>8</v>
      </c>
      <c r="C32" s="47">
        <v>474.80999999999995</v>
      </c>
      <c r="D32" s="140"/>
    </row>
    <row r="33" spans="1:4" ht="28.8" x14ac:dyDescent="0.3">
      <c r="A33" s="89" t="s">
        <v>89</v>
      </c>
      <c r="B33" s="61" t="s">
        <v>8</v>
      </c>
      <c r="C33" s="47">
        <v>299.16000000000003</v>
      </c>
      <c r="D33" s="140"/>
    </row>
    <row r="34" spans="1:4" ht="15" customHeight="1" x14ac:dyDescent="0.3">
      <c r="A34" s="89" t="s">
        <v>90</v>
      </c>
      <c r="B34" s="71" t="s">
        <v>8</v>
      </c>
      <c r="C34" s="49">
        <v>299.16000000000003</v>
      </c>
      <c r="D34" s="140"/>
    </row>
    <row r="35" spans="1:4" ht="15" customHeight="1" x14ac:dyDescent="0.3">
      <c r="A35" s="68"/>
      <c r="B35" s="61" t="s">
        <v>31</v>
      </c>
      <c r="C35" s="6">
        <f>SUM(C8:C34)</f>
        <v>21305.530000000006</v>
      </c>
      <c r="D35" s="140"/>
    </row>
    <row r="36" spans="1:4" s="31" customFormat="1" ht="15" customHeight="1" x14ac:dyDescent="0.3">
      <c r="A36" s="50"/>
      <c r="B36" s="39"/>
      <c r="C36" s="6"/>
      <c r="D36" s="54"/>
    </row>
    <row r="37" spans="1:4" ht="216" x14ac:dyDescent="0.3">
      <c r="A37" s="55" t="s">
        <v>15</v>
      </c>
      <c r="B37" s="61" t="s">
        <v>33</v>
      </c>
      <c r="C37" s="6">
        <v>8365.5</v>
      </c>
      <c r="D37" s="60" t="s">
        <v>134</v>
      </c>
    </row>
    <row r="38" spans="1:4" ht="15" customHeight="1" x14ac:dyDescent="0.3">
      <c r="A38" s="90"/>
      <c r="B38" s="61"/>
      <c r="C38" s="47"/>
      <c r="D38" s="54"/>
    </row>
    <row r="39" spans="1:4" ht="30" customHeight="1" x14ac:dyDescent="0.3">
      <c r="A39" s="62" t="s">
        <v>131</v>
      </c>
      <c r="B39" s="61" t="s">
        <v>1</v>
      </c>
      <c r="C39" s="47">
        <v>4788</v>
      </c>
      <c r="D39" s="117" t="s">
        <v>130</v>
      </c>
    </row>
    <row r="40" spans="1:4" ht="15" customHeight="1" x14ac:dyDescent="0.3">
      <c r="A40" s="68"/>
      <c r="B40" s="71" t="s">
        <v>8</v>
      </c>
      <c r="C40" s="49">
        <v>1098.8400000000001</v>
      </c>
      <c r="D40" s="117"/>
    </row>
    <row r="41" spans="1:4" ht="15" customHeight="1" x14ac:dyDescent="0.3">
      <c r="A41" s="68"/>
      <c r="B41" s="61" t="s">
        <v>31</v>
      </c>
      <c r="C41" s="6">
        <f>SUM(C39:C40)</f>
        <v>5886.84</v>
      </c>
      <c r="D41" s="117"/>
    </row>
    <row r="42" spans="1:4" ht="15" customHeight="1" x14ac:dyDescent="0.3">
      <c r="A42" s="68"/>
      <c r="B42" s="61"/>
      <c r="C42" s="47"/>
      <c r="D42" s="54"/>
    </row>
    <row r="43" spans="1:4" ht="57.6" x14ac:dyDescent="0.3">
      <c r="A43" s="55" t="s">
        <v>34</v>
      </c>
      <c r="B43" s="39" t="s">
        <v>8</v>
      </c>
      <c r="C43" s="85">
        <v>664.02</v>
      </c>
      <c r="D43" s="93" t="s">
        <v>109</v>
      </c>
    </row>
    <row r="44" spans="1:4" ht="15" customHeight="1" x14ac:dyDescent="0.3">
      <c r="A44" s="68"/>
      <c r="B44" s="39"/>
      <c r="C44" s="39"/>
      <c r="D44" s="54"/>
    </row>
    <row r="45" spans="1:4" s="31" customFormat="1" ht="15" customHeight="1" x14ac:dyDescent="0.3">
      <c r="A45" s="55" t="s">
        <v>16</v>
      </c>
      <c r="B45" s="61" t="s">
        <v>17</v>
      </c>
      <c r="C45" s="47">
        <v>5421.36</v>
      </c>
      <c r="D45" s="117" t="s">
        <v>139</v>
      </c>
    </row>
    <row r="46" spans="1:4" ht="15" customHeight="1" x14ac:dyDescent="0.3">
      <c r="A46" s="68"/>
      <c r="B46" s="61" t="s">
        <v>13</v>
      </c>
      <c r="C46" s="47">
        <v>4326</v>
      </c>
      <c r="D46" s="117"/>
    </row>
    <row r="47" spans="1:4" ht="15" customHeight="1" x14ac:dyDescent="0.3">
      <c r="A47" s="68"/>
      <c r="B47" s="46" t="s">
        <v>135</v>
      </c>
      <c r="C47" s="47">
        <v>1365.78</v>
      </c>
      <c r="D47" s="117"/>
    </row>
    <row r="48" spans="1:4" s="30" customFormat="1" ht="15" customHeight="1" x14ac:dyDescent="0.3">
      <c r="A48" s="68"/>
      <c r="B48" s="46" t="s">
        <v>136</v>
      </c>
      <c r="C48" s="47">
        <v>1062.5</v>
      </c>
      <c r="D48" s="117"/>
    </row>
    <row r="49" spans="1:4" ht="15" customHeight="1" x14ac:dyDescent="0.3">
      <c r="A49" s="68"/>
      <c r="B49" s="71" t="s">
        <v>137</v>
      </c>
      <c r="C49" s="49">
        <v>1318.56</v>
      </c>
      <c r="D49" s="117"/>
    </row>
    <row r="50" spans="1:4" ht="279.89999999999998" customHeight="1" x14ac:dyDescent="0.3">
      <c r="A50" s="68"/>
      <c r="B50" s="61" t="s">
        <v>31</v>
      </c>
      <c r="C50" s="6">
        <f>SUM(C45:C49)</f>
        <v>13494.2</v>
      </c>
      <c r="D50" s="117"/>
    </row>
    <row r="51" spans="1:4" s="30" customFormat="1" ht="15" customHeight="1" x14ac:dyDescent="0.3">
      <c r="A51" s="55" t="s">
        <v>32</v>
      </c>
      <c r="B51" s="39"/>
      <c r="C51" s="6">
        <f>C35+C37+C41+C43+C50</f>
        <v>49716.090000000011</v>
      </c>
      <c r="D51" s="54"/>
    </row>
    <row r="52" spans="1:4" ht="15" customHeight="1" thickBot="1" x14ac:dyDescent="0.35">
      <c r="A52" s="98"/>
      <c r="B52" s="64"/>
      <c r="C52" s="59"/>
      <c r="D52" s="65"/>
    </row>
    <row r="53" spans="1:4" ht="15" customHeight="1" thickBot="1" x14ac:dyDescent="0.35">
      <c r="A53" s="99"/>
      <c r="B53" s="39"/>
      <c r="C53" s="6"/>
      <c r="D53" s="39"/>
    </row>
    <row r="54" spans="1:4" s="13" customFormat="1" ht="20.100000000000001" customHeight="1" thickBot="1" x14ac:dyDescent="0.35">
      <c r="A54" s="125" t="s">
        <v>18</v>
      </c>
      <c r="B54" s="126"/>
      <c r="C54" s="126"/>
      <c r="D54" s="127"/>
    </row>
    <row r="55" spans="1:4" ht="15" customHeight="1" x14ac:dyDescent="0.3">
      <c r="A55" s="100" t="s">
        <v>112</v>
      </c>
      <c r="B55" s="73" t="s">
        <v>113</v>
      </c>
      <c r="C55" s="91">
        <v>8299.1999999999989</v>
      </c>
      <c r="D55" s="95"/>
    </row>
    <row r="56" spans="1:4" s="3" customFormat="1" ht="15" customHeight="1" x14ac:dyDescent="0.3">
      <c r="A56" s="68"/>
      <c r="B56" s="39"/>
      <c r="C56" s="47"/>
      <c r="D56" s="54"/>
    </row>
    <row r="57" spans="1:4" s="3" customFormat="1" ht="28.8" x14ac:dyDescent="0.3">
      <c r="A57" s="55" t="s">
        <v>35</v>
      </c>
      <c r="B57" s="102" t="s">
        <v>114</v>
      </c>
      <c r="C57" s="47">
        <v>3081.1200000000003</v>
      </c>
      <c r="D57" s="60"/>
    </row>
    <row r="58" spans="1:4" s="31" customFormat="1" ht="15" customHeight="1" x14ac:dyDescent="0.3">
      <c r="A58" s="55"/>
      <c r="B58" s="102" t="s">
        <v>141</v>
      </c>
      <c r="C58" s="47">
        <v>3256</v>
      </c>
      <c r="D58" s="60"/>
    </row>
    <row r="59" spans="1:4" s="31" customFormat="1" ht="15" customHeight="1" x14ac:dyDescent="0.3">
      <c r="A59" s="55"/>
      <c r="B59" s="102" t="s">
        <v>142</v>
      </c>
      <c r="C59" s="47">
        <v>1746</v>
      </c>
      <c r="D59" s="60"/>
    </row>
    <row r="60" spans="1:4" s="31" customFormat="1" ht="15" customHeight="1" x14ac:dyDescent="0.3">
      <c r="A60" s="55"/>
      <c r="B60" s="102" t="s">
        <v>143</v>
      </c>
      <c r="C60" s="47">
        <v>2508</v>
      </c>
      <c r="D60" s="60"/>
    </row>
    <row r="61" spans="1:4" s="31" customFormat="1" ht="15" customHeight="1" x14ac:dyDescent="0.3">
      <c r="A61" s="55"/>
      <c r="B61" s="102" t="s">
        <v>144</v>
      </c>
      <c r="C61" s="47">
        <v>3227.84</v>
      </c>
      <c r="D61" s="60"/>
    </row>
    <row r="62" spans="1:4" s="31" customFormat="1" ht="15" customHeight="1" x14ac:dyDescent="0.3">
      <c r="A62" s="55"/>
      <c r="B62" s="74" t="s">
        <v>145</v>
      </c>
      <c r="C62" s="49">
        <v>836</v>
      </c>
      <c r="D62" s="60"/>
    </row>
    <row r="63" spans="1:4" s="30" customFormat="1" ht="15" customHeight="1" x14ac:dyDescent="0.3">
      <c r="A63" s="68"/>
      <c r="B63" s="51" t="s">
        <v>31</v>
      </c>
      <c r="C63" s="52">
        <f>SUM(C57:C62)</f>
        <v>14654.960000000001</v>
      </c>
      <c r="D63" s="60"/>
    </row>
    <row r="64" spans="1:4" ht="15" customHeight="1" x14ac:dyDescent="0.3">
      <c r="A64" s="68"/>
      <c r="B64" s="39"/>
      <c r="C64" s="47"/>
      <c r="D64" s="54"/>
    </row>
    <row r="65" spans="1:4" ht="15" customHeight="1" x14ac:dyDescent="0.3">
      <c r="A65" s="55" t="s">
        <v>36</v>
      </c>
      <c r="B65" s="39" t="s">
        <v>13</v>
      </c>
      <c r="C65" s="6">
        <v>4200</v>
      </c>
      <c r="D65" s="60"/>
    </row>
    <row r="66" spans="1:4" ht="15" customHeight="1" x14ac:dyDescent="0.3">
      <c r="A66" s="68"/>
      <c r="B66" s="39"/>
      <c r="C66" s="47"/>
      <c r="D66" s="54"/>
    </row>
    <row r="67" spans="1:4" s="30" customFormat="1" ht="15" customHeight="1" x14ac:dyDescent="0.3">
      <c r="A67" s="55" t="s">
        <v>16</v>
      </c>
      <c r="B67" s="39" t="s">
        <v>1</v>
      </c>
      <c r="C67" s="47">
        <v>29156.399999999998</v>
      </c>
      <c r="D67" s="60"/>
    </row>
    <row r="68" spans="1:4" s="30" customFormat="1" ht="15" customHeight="1" x14ac:dyDescent="0.3">
      <c r="A68" s="89"/>
      <c r="B68" s="71" t="s">
        <v>11</v>
      </c>
      <c r="C68" s="49">
        <v>27972</v>
      </c>
      <c r="D68" s="60"/>
    </row>
    <row r="69" spans="1:4" s="30" customFormat="1" ht="15" customHeight="1" x14ac:dyDescent="0.3">
      <c r="A69" s="68"/>
      <c r="B69" s="61" t="s">
        <v>31</v>
      </c>
      <c r="C69" s="6">
        <f>SUM(C67:C68)</f>
        <v>57128.399999999994</v>
      </c>
      <c r="D69" s="60"/>
    </row>
    <row r="70" spans="1:4" s="31" customFormat="1" ht="15" customHeight="1" x14ac:dyDescent="0.3">
      <c r="A70" s="68"/>
      <c r="B70" s="39"/>
      <c r="C70" s="47"/>
      <c r="D70" s="54"/>
    </row>
    <row r="71" spans="1:4" ht="15" customHeight="1" x14ac:dyDescent="0.3">
      <c r="A71" s="55" t="s">
        <v>32</v>
      </c>
      <c r="B71" s="39"/>
      <c r="C71" s="6">
        <f>C55+C63+C65+C69</f>
        <v>84282.559999999998</v>
      </c>
      <c r="D71" s="54"/>
    </row>
    <row r="72" spans="1:4" ht="15" customHeight="1" thickBot="1" x14ac:dyDescent="0.35">
      <c r="A72" s="94"/>
      <c r="B72" s="64"/>
      <c r="C72" s="59"/>
      <c r="D72" s="65"/>
    </row>
    <row r="73" spans="1:4" ht="15" customHeight="1" thickBot="1" x14ac:dyDescent="0.35">
      <c r="A73" s="103"/>
      <c r="B73" s="39"/>
      <c r="C73" s="6"/>
      <c r="D73" s="39"/>
    </row>
    <row r="74" spans="1:4" s="13" customFormat="1" ht="20.100000000000001" customHeight="1" thickBot="1" x14ac:dyDescent="0.35">
      <c r="A74" s="125" t="s">
        <v>95</v>
      </c>
      <c r="B74" s="126"/>
      <c r="C74" s="126"/>
      <c r="D74" s="127"/>
    </row>
    <row r="75" spans="1:4" ht="15" customHeight="1" x14ac:dyDescent="0.3">
      <c r="A75" s="72" t="s">
        <v>107</v>
      </c>
      <c r="B75" s="104" t="s">
        <v>5</v>
      </c>
      <c r="C75" s="101">
        <v>1135.26</v>
      </c>
      <c r="D75" s="116" t="s">
        <v>140</v>
      </c>
    </row>
    <row r="76" spans="1:4" ht="15" customHeight="1" x14ac:dyDescent="0.3">
      <c r="A76" s="68" t="s">
        <v>106</v>
      </c>
      <c r="B76" s="71" t="s">
        <v>8</v>
      </c>
      <c r="C76" s="49">
        <v>3134.46</v>
      </c>
      <c r="D76" s="117"/>
    </row>
    <row r="77" spans="1:4" ht="15" customHeight="1" x14ac:dyDescent="0.3">
      <c r="A77" s="68"/>
      <c r="B77" s="61" t="s">
        <v>31</v>
      </c>
      <c r="C77" s="6">
        <f>SUM(C75:C76)</f>
        <v>4269.72</v>
      </c>
      <c r="D77" s="117"/>
    </row>
    <row r="78" spans="1:4" ht="15" customHeight="1" x14ac:dyDescent="0.3">
      <c r="A78" s="68"/>
      <c r="B78" s="61"/>
      <c r="C78" s="47"/>
      <c r="D78" s="54"/>
    </row>
    <row r="79" spans="1:4" ht="43.2" x14ac:dyDescent="0.3">
      <c r="A79" s="55" t="s">
        <v>19</v>
      </c>
      <c r="B79" s="102" t="s">
        <v>37</v>
      </c>
      <c r="C79" s="6">
        <v>3360</v>
      </c>
      <c r="D79" s="93" t="s">
        <v>147</v>
      </c>
    </row>
    <row r="80" spans="1:4" ht="15" customHeight="1" x14ac:dyDescent="0.3">
      <c r="A80" s="68"/>
      <c r="B80" s="102"/>
      <c r="C80" s="47"/>
      <c r="D80" s="54"/>
    </row>
    <row r="81" spans="1:4" ht="15" customHeight="1" x14ac:dyDescent="0.3">
      <c r="A81" s="55" t="s">
        <v>32</v>
      </c>
      <c r="B81" s="39"/>
      <c r="C81" s="6">
        <f>C77+C79</f>
        <v>7629.72</v>
      </c>
      <c r="D81" s="54"/>
    </row>
    <row r="82" spans="1:4" ht="15" customHeight="1" thickBot="1" x14ac:dyDescent="0.35">
      <c r="A82" s="94"/>
      <c r="B82" s="64"/>
      <c r="C82" s="59"/>
      <c r="D82" s="65"/>
    </row>
    <row r="83" spans="1:4" ht="15" customHeight="1" thickBot="1" x14ac:dyDescent="0.35">
      <c r="A83" s="73"/>
      <c r="B83" s="73"/>
      <c r="C83" s="91"/>
      <c r="D83" s="73"/>
    </row>
    <row r="84" spans="1:4" s="13" customFormat="1" ht="20.100000000000001" customHeight="1" thickBot="1" x14ac:dyDescent="0.35">
      <c r="A84" s="122" t="s">
        <v>92</v>
      </c>
      <c r="B84" s="123"/>
      <c r="C84" s="123"/>
      <c r="D84" s="124"/>
    </row>
    <row r="85" spans="1:4" s="13" customFormat="1" ht="20.100000000000001" customHeight="1" thickBot="1" x14ac:dyDescent="0.35">
      <c r="A85" s="125" t="s">
        <v>41</v>
      </c>
      <c r="B85" s="126"/>
      <c r="C85" s="126"/>
      <c r="D85" s="127"/>
    </row>
    <row r="86" spans="1:4" ht="28.8" x14ac:dyDescent="0.3">
      <c r="A86" s="62" t="s">
        <v>42</v>
      </c>
      <c r="B86" s="104" t="s">
        <v>1</v>
      </c>
      <c r="C86" s="101">
        <v>2234.4</v>
      </c>
      <c r="D86" s="116"/>
    </row>
    <row r="87" spans="1:4" ht="15" customHeight="1" x14ac:dyDescent="0.3">
      <c r="A87" s="62"/>
      <c r="B87" s="61" t="s">
        <v>6</v>
      </c>
      <c r="C87" s="47">
        <v>1775.7600000000002</v>
      </c>
      <c r="D87" s="117"/>
    </row>
    <row r="88" spans="1:4" ht="15" customHeight="1" x14ac:dyDescent="0.3">
      <c r="A88" s="62"/>
      <c r="B88" s="61" t="s">
        <v>8</v>
      </c>
      <c r="C88" s="47">
        <v>2765.7000000000003</v>
      </c>
      <c r="D88" s="117"/>
    </row>
    <row r="89" spans="1:4" ht="15" customHeight="1" x14ac:dyDescent="0.3">
      <c r="A89" s="55"/>
      <c r="B89" s="71" t="s">
        <v>3</v>
      </c>
      <c r="C89" s="49">
        <v>3433.92</v>
      </c>
      <c r="D89" s="117"/>
    </row>
    <row r="90" spans="1:4" ht="15" customHeight="1" x14ac:dyDescent="0.3">
      <c r="A90" s="55"/>
      <c r="B90" s="61" t="s">
        <v>31</v>
      </c>
      <c r="C90" s="6">
        <f>SUM(C86:C89)</f>
        <v>10209.780000000001</v>
      </c>
      <c r="D90" s="117"/>
    </row>
    <row r="91" spans="1:4" ht="15" customHeight="1" x14ac:dyDescent="0.3">
      <c r="A91" s="55"/>
      <c r="B91" s="61"/>
      <c r="C91" s="47"/>
      <c r="D91" s="54"/>
    </row>
    <row r="92" spans="1:4" ht="15" customHeight="1" x14ac:dyDescent="0.3">
      <c r="A92" s="62" t="s">
        <v>43</v>
      </c>
      <c r="B92" s="61" t="s">
        <v>6</v>
      </c>
      <c r="C92" s="47">
        <v>1775.7600000000002</v>
      </c>
      <c r="D92" s="117"/>
    </row>
    <row r="93" spans="1:4" ht="15" customHeight="1" x14ac:dyDescent="0.3">
      <c r="A93" s="62"/>
      <c r="B93" s="61" t="s">
        <v>8</v>
      </c>
      <c r="C93" s="47">
        <v>2765.7000000000003</v>
      </c>
      <c r="D93" s="117"/>
    </row>
    <row r="94" spans="1:4" ht="15" customHeight="1" x14ac:dyDescent="0.3">
      <c r="A94" s="55"/>
      <c r="B94" s="71" t="s">
        <v>3</v>
      </c>
      <c r="C94" s="49">
        <v>3433.92</v>
      </c>
      <c r="D94" s="117"/>
    </row>
    <row r="95" spans="1:4" ht="15" customHeight="1" x14ac:dyDescent="0.3">
      <c r="A95" s="55"/>
      <c r="B95" s="61" t="s">
        <v>31</v>
      </c>
      <c r="C95" s="6">
        <f>SUM(C92:C94)</f>
        <v>7975.380000000001</v>
      </c>
      <c r="D95" s="117"/>
    </row>
    <row r="96" spans="1:4" ht="15" customHeight="1" x14ac:dyDescent="0.3">
      <c r="A96" s="55"/>
      <c r="B96" s="61"/>
      <c r="C96" s="47"/>
      <c r="D96" s="54"/>
    </row>
    <row r="97" spans="1:4" ht="15" customHeight="1" x14ac:dyDescent="0.3">
      <c r="A97" s="62" t="s">
        <v>44</v>
      </c>
      <c r="B97" s="61" t="s">
        <v>7</v>
      </c>
      <c r="C97" s="47">
        <v>1751.3999999999999</v>
      </c>
      <c r="D97" s="117"/>
    </row>
    <row r="98" spans="1:4" ht="15" customHeight="1" x14ac:dyDescent="0.3">
      <c r="A98" s="62"/>
      <c r="B98" s="61" t="s">
        <v>8</v>
      </c>
      <c r="C98" s="47">
        <v>3134.46</v>
      </c>
      <c r="D98" s="117"/>
    </row>
    <row r="99" spans="1:4" ht="15" customHeight="1" x14ac:dyDescent="0.3">
      <c r="A99" s="55"/>
      <c r="B99" s="71" t="s">
        <v>3</v>
      </c>
      <c r="C99" s="49">
        <v>3679.2000000000003</v>
      </c>
      <c r="D99" s="117"/>
    </row>
    <row r="100" spans="1:4" ht="15" customHeight="1" x14ac:dyDescent="0.3">
      <c r="A100" s="55"/>
      <c r="B100" s="61" t="s">
        <v>31</v>
      </c>
      <c r="C100" s="6">
        <f>SUM(C97:C99)</f>
        <v>8565.06</v>
      </c>
      <c r="D100" s="117"/>
    </row>
    <row r="101" spans="1:4" ht="15" customHeight="1" x14ac:dyDescent="0.3">
      <c r="A101" s="55"/>
      <c r="B101" s="61"/>
      <c r="C101" s="47"/>
      <c r="D101" s="54"/>
    </row>
    <row r="102" spans="1:4" ht="15" customHeight="1" x14ac:dyDescent="0.3">
      <c r="A102" s="62" t="s">
        <v>45</v>
      </c>
      <c r="B102" s="61" t="s">
        <v>1</v>
      </c>
      <c r="C102" s="47">
        <v>2394</v>
      </c>
      <c r="D102" s="117"/>
    </row>
    <row r="103" spans="1:4" ht="15" customHeight="1" x14ac:dyDescent="0.3">
      <c r="A103" s="62"/>
      <c r="B103" s="61" t="s">
        <v>8</v>
      </c>
      <c r="C103" s="47">
        <v>3134.46</v>
      </c>
      <c r="D103" s="117"/>
    </row>
    <row r="104" spans="1:4" ht="15" customHeight="1" x14ac:dyDescent="0.3">
      <c r="A104" s="55"/>
      <c r="B104" s="71" t="s">
        <v>3</v>
      </c>
      <c r="C104" s="49">
        <v>3679.2000000000003</v>
      </c>
      <c r="D104" s="117"/>
    </row>
    <row r="105" spans="1:4" ht="15" customHeight="1" x14ac:dyDescent="0.3">
      <c r="A105" s="55"/>
      <c r="B105" s="61" t="s">
        <v>31</v>
      </c>
      <c r="C105" s="6">
        <f>SUM(C102:C104)</f>
        <v>9207.66</v>
      </c>
      <c r="D105" s="117"/>
    </row>
    <row r="106" spans="1:4" ht="15" customHeight="1" x14ac:dyDescent="0.3">
      <c r="A106" s="55"/>
      <c r="B106" s="61"/>
      <c r="C106" s="47"/>
      <c r="D106" s="54"/>
    </row>
    <row r="107" spans="1:4" ht="28.8" x14ac:dyDescent="0.3">
      <c r="A107" s="62" t="s">
        <v>46</v>
      </c>
      <c r="B107" s="61" t="s">
        <v>1</v>
      </c>
      <c r="C107" s="47">
        <v>2394</v>
      </c>
      <c r="D107" s="117"/>
    </row>
    <row r="108" spans="1:4" ht="15" customHeight="1" x14ac:dyDescent="0.3">
      <c r="A108" s="62"/>
      <c r="B108" s="61" t="s">
        <v>8</v>
      </c>
      <c r="C108" s="47">
        <v>2765.7000000000003</v>
      </c>
      <c r="D108" s="117"/>
    </row>
    <row r="109" spans="1:4" ht="15" customHeight="1" x14ac:dyDescent="0.3">
      <c r="A109" s="55"/>
      <c r="B109" s="71" t="s">
        <v>3</v>
      </c>
      <c r="C109" s="49">
        <v>3679.2000000000003</v>
      </c>
      <c r="D109" s="117"/>
    </row>
    <row r="110" spans="1:4" ht="15" customHeight="1" x14ac:dyDescent="0.3">
      <c r="A110" s="55"/>
      <c r="B110" s="61" t="s">
        <v>31</v>
      </c>
      <c r="C110" s="6">
        <f>SUM(C107:C109)</f>
        <v>8838.9000000000015</v>
      </c>
      <c r="D110" s="117"/>
    </row>
    <row r="111" spans="1:4" ht="15" customHeight="1" x14ac:dyDescent="0.3">
      <c r="A111" s="55"/>
      <c r="B111" s="61"/>
      <c r="C111" s="47"/>
      <c r="D111" s="54"/>
    </row>
    <row r="112" spans="1:4" ht="28.8" x14ac:dyDescent="0.3">
      <c r="A112" s="62" t="s">
        <v>47</v>
      </c>
      <c r="B112" s="61" t="s">
        <v>1</v>
      </c>
      <c r="C112" s="47">
        <v>2234.4</v>
      </c>
      <c r="D112" s="117"/>
    </row>
    <row r="113" spans="1:4" ht="15" customHeight="1" x14ac:dyDescent="0.3">
      <c r="A113" s="62"/>
      <c r="B113" s="61" t="s">
        <v>7</v>
      </c>
      <c r="C113" s="47">
        <v>1634.64</v>
      </c>
      <c r="D113" s="117"/>
    </row>
    <row r="114" spans="1:4" ht="15" customHeight="1" x14ac:dyDescent="0.3">
      <c r="A114" s="62"/>
      <c r="B114" s="61" t="s">
        <v>8</v>
      </c>
      <c r="C114" s="47">
        <v>2765.7000000000003</v>
      </c>
      <c r="D114" s="117"/>
    </row>
    <row r="115" spans="1:4" ht="15" customHeight="1" x14ac:dyDescent="0.3">
      <c r="A115" s="55"/>
      <c r="B115" s="71" t="s">
        <v>3</v>
      </c>
      <c r="C115" s="49">
        <v>3433.92</v>
      </c>
      <c r="D115" s="117"/>
    </row>
    <row r="116" spans="1:4" ht="15" customHeight="1" x14ac:dyDescent="0.3">
      <c r="A116" s="55"/>
      <c r="B116" s="61" t="s">
        <v>31</v>
      </c>
      <c r="C116" s="6">
        <f>SUM(C112:C115)</f>
        <v>10068.66</v>
      </c>
      <c r="D116" s="117"/>
    </row>
    <row r="117" spans="1:4" ht="15" customHeight="1" x14ac:dyDescent="0.3">
      <c r="A117" s="55"/>
      <c r="B117" s="61"/>
      <c r="C117" s="47"/>
      <c r="D117" s="54"/>
    </row>
    <row r="118" spans="1:4" ht="28.8" x14ac:dyDescent="0.3">
      <c r="A118" s="62" t="s">
        <v>48</v>
      </c>
      <c r="B118" s="61" t="s">
        <v>1</v>
      </c>
      <c r="C118" s="47">
        <v>2234.4</v>
      </c>
      <c r="D118" s="117"/>
    </row>
    <row r="119" spans="1:4" ht="15" customHeight="1" x14ac:dyDescent="0.3">
      <c r="A119" s="62"/>
      <c r="B119" s="61" t="s">
        <v>8</v>
      </c>
      <c r="C119" s="47">
        <v>2765.7000000000003</v>
      </c>
      <c r="D119" s="117"/>
    </row>
    <row r="120" spans="1:4" ht="15" customHeight="1" x14ac:dyDescent="0.3">
      <c r="A120" s="55"/>
      <c r="B120" s="71" t="s">
        <v>3</v>
      </c>
      <c r="C120" s="49">
        <v>3433.92</v>
      </c>
      <c r="D120" s="117"/>
    </row>
    <row r="121" spans="1:4" ht="15" customHeight="1" x14ac:dyDescent="0.3">
      <c r="A121" s="55"/>
      <c r="B121" s="61" t="s">
        <v>31</v>
      </c>
      <c r="C121" s="6">
        <f>SUM(C118:C120)</f>
        <v>8434.02</v>
      </c>
      <c r="D121" s="117"/>
    </row>
    <row r="122" spans="1:4" ht="15" customHeight="1" x14ac:dyDescent="0.3">
      <c r="A122" s="55"/>
      <c r="B122" s="61"/>
      <c r="C122" s="47"/>
      <c r="D122" s="54"/>
    </row>
    <row r="123" spans="1:4" ht="28.8" x14ac:dyDescent="0.3">
      <c r="A123" s="62" t="s">
        <v>49</v>
      </c>
      <c r="B123" s="61" t="s">
        <v>5</v>
      </c>
      <c r="C123" s="47">
        <v>1135.26</v>
      </c>
      <c r="D123" s="117"/>
    </row>
    <row r="124" spans="1:4" ht="15" customHeight="1" x14ac:dyDescent="0.3">
      <c r="A124" s="62"/>
      <c r="B124" s="61" t="s">
        <v>1</v>
      </c>
      <c r="C124" s="47">
        <v>2394</v>
      </c>
      <c r="D124" s="117"/>
    </row>
    <row r="125" spans="1:4" ht="15" customHeight="1" x14ac:dyDescent="0.3">
      <c r="A125" s="55"/>
      <c r="B125" s="71" t="s">
        <v>3</v>
      </c>
      <c r="C125" s="49">
        <v>3679.2000000000003</v>
      </c>
      <c r="D125" s="117"/>
    </row>
    <row r="126" spans="1:4" ht="15" customHeight="1" x14ac:dyDescent="0.3">
      <c r="A126" s="55"/>
      <c r="B126" s="61" t="s">
        <v>31</v>
      </c>
      <c r="C126" s="6">
        <f>SUM(C123:C125)</f>
        <v>7208.4600000000009</v>
      </c>
      <c r="D126" s="117"/>
    </row>
    <row r="127" spans="1:4" ht="15" customHeight="1" x14ac:dyDescent="0.3">
      <c r="A127" s="55"/>
      <c r="B127" s="61"/>
      <c r="C127" s="47"/>
      <c r="D127" s="54"/>
    </row>
    <row r="128" spans="1:4" ht="28.8" x14ac:dyDescent="0.3">
      <c r="A128" s="62" t="s">
        <v>50</v>
      </c>
      <c r="B128" s="61" t="s">
        <v>1</v>
      </c>
      <c r="C128" s="47">
        <v>2394</v>
      </c>
      <c r="D128" s="117"/>
    </row>
    <row r="129" spans="1:4" ht="15" customHeight="1" x14ac:dyDescent="0.3">
      <c r="A129" s="62"/>
      <c r="B129" s="61" t="s">
        <v>8</v>
      </c>
      <c r="C129" s="47">
        <v>3134.46</v>
      </c>
      <c r="D129" s="117"/>
    </row>
    <row r="130" spans="1:4" ht="15" customHeight="1" x14ac:dyDescent="0.3">
      <c r="A130" s="55"/>
      <c r="B130" s="71" t="s">
        <v>3</v>
      </c>
      <c r="C130" s="49">
        <v>3679.2000000000003</v>
      </c>
      <c r="D130" s="117"/>
    </row>
    <row r="131" spans="1:4" ht="15" customHeight="1" x14ac:dyDescent="0.3">
      <c r="A131" s="55"/>
      <c r="B131" s="61" t="s">
        <v>31</v>
      </c>
      <c r="C131" s="6">
        <f>SUM(C128:C130)</f>
        <v>9207.66</v>
      </c>
      <c r="D131" s="117"/>
    </row>
    <row r="132" spans="1:4" ht="15" customHeight="1" x14ac:dyDescent="0.3">
      <c r="A132" s="55"/>
      <c r="B132" s="61"/>
      <c r="C132" s="47"/>
      <c r="D132" s="54"/>
    </row>
    <row r="133" spans="1:4" ht="15" customHeight="1" x14ac:dyDescent="0.3">
      <c r="A133" s="62" t="s">
        <v>51</v>
      </c>
      <c r="B133" s="61" t="s">
        <v>7</v>
      </c>
      <c r="C133" s="47">
        <v>1751.3999999999999</v>
      </c>
      <c r="D133" s="117"/>
    </row>
    <row r="134" spans="1:4" ht="15" customHeight="1" x14ac:dyDescent="0.3">
      <c r="A134" s="62"/>
      <c r="B134" s="61" t="s">
        <v>8</v>
      </c>
      <c r="C134" s="47">
        <v>2765.7000000000003</v>
      </c>
      <c r="D134" s="117"/>
    </row>
    <row r="135" spans="1:4" ht="15" customHeight="1" x14ac:dyDescent="0.3">
      <c r="A135" s="55"/>
      <c r="B135" s="71" t="s">
        <v>3</v>
      </c>
      <c r="C135" s="49">
        <v>3679.2000000000003</v>
      </c>
      <c r="D135" s="117"/>
    </row>
    <row r="136" spans="1:4" ht="15" customHeight="1" x14ac:dyDescent="0.3">
      <c r="A136" s="50"/>
      <c r="B136" s="61" t="s">
        <v>31</v>
      </c>
      <c r="C136" s="6">
        <f>SUM(C133:C135)</f>
        <v>8196.3000000000011</v>
      </c>
      <c r="D136" s="117"/>
    </row>
    <row r="137" spans="1:4" ht="15" customHeight="1" x14ac:dyDescent="0.3">
      <c r="A137" s="50"/>
      <c r="B137" s="61"/>
      <c r="C137" s="47"/>
      <c r="D137" s="54"/>
    </row>
    <row r="138" spans="1:4" ht="15" customHeight="1" x14ac:dyDescent="0.3">
      <c r="A138" s="55" t="s">
        <v>32</v>
      </c>
      <c r="B138" s="39"/>
      <c r="C138" s="6">
        <f>C90+C95+C100+C105+C110+C116+C121+C126+C131+C136</f>
        <v>87911.880000000019</v>
      </c>
      <c r="D138" s="54"/>
    </row>
    <row r="139" spans="1:4" ht="15" customHeight="1" thickBot="1" x14ac:dyDescent="0.35">
      <c r="A139" s="58"/>
      <c r="B139" s="64"/>
      <c r="C139" s="59"/>
      <c r="D139" s="65"/>
    </row>
  </sheetData>
  <mergeCells count="22">
    <mergeCell ref="A1:D1"/>
    <mergeCell ref="D45:D50"/>
    <mergeCell ref="A85:D85"/>
    <mergeCell ref="D7:D35"/>
    <mergeCell ref="D39:D41"/>
    <mergeCell ref="D75:D77"/>
    <mergeCell ref="A2:D2"/>
    <mergeCell ref="A5:D5"/>
    <mergeCell ref="A84:D84"/>
    <mergeCell ref="A6:D6"/>
    <mergeCell ref="A54:D54"/>
    <mergeCell ref="A74:D74"/>
    <mergeCell ref="D86:D90"/>
    <mergeCell ref="D92:D95"/>
    <mergeCell ref="D97:D100"/>
    <mergeCell ref="D102:D105"/>
    <mergeCell ref="D107:D110"/>
    <mergeCell ref="D112:D116"/>
    <mergeCell ref="D118:D121"/>
    <mergeCell ref="D123:D126"/>
    <mergeCell ref="D128:D131"/>
    <mergeCell ref="D133:D136"/>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rowBreaks count="3" manualBreakCount="3">
    <brk id="25" max="16383" man="1"/>
    <brk id="38" max="16383" man="1"/>
    <brk id="8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abSelected="1" zoomScaleNormal="100" zoomScaleSheetLayoutView="100" workbookViewId="0">
      <selection activeCell="A7" sqref="A7"/>
    </sheetView>
  </sheetViews>
  <sheetFormatPr defaultColWidth="34.5546875" defaultRowHeight="14.4" x14ac:dyDescent="0.3"/>
  <cols>
    <col min="1" max="1" width="30.6640625" style="3" customWidth="1"/>
    <col min="2" max="2" width="35.6640625" style="1" customWidth="1"/>
    <col min="3" max="3" width="15.6640625" style="3" customWidth="1"/>
    <col min="4" max="4" width="48.6640625" style="1" customWidth="1"/>
    <col min="5" max="16384" width="34.5546875" style="1"/>
  </cols>
  <sheetData>
    <row r="1" spans="1:4" s="30" customFormat="1" ht="20.100000000000001" customHeight="1" thickBot="1" x14ac:dyDescent="0.35">
      <c r="A1" s="128"/>
      <c r="B1" s="128"/>
      <c r="C1" s="128"/>
      <c r="D1" s="128"/>
    </row>
    <row r="2" spans="1:4" s="13" customFormat="1" ht="30" customHeight="1" thickBot="1" x14ac:dyDescent="0.35">
      <c r="A2" s="119" t="s">
        <v>236</v>
      </c>
      <c r="B2" s="120"/>
      <c r="C2" s="120"/>
      <c r="D2" s="121"/>
    </row>
    <row r="3" spans="1:4" s="13" customFormat="1" ht="30" customHeight="1" thickBot="1" x14ac:dyDescent="0.35">
      <c r="A3" s="24" t="s">
        <v>56</v>
      </c>
      <c r="B3" s="15" t="s">
        <v>58</v>
      </c>
      <c r="C3" s="15" t="s">
        <v>59</v>
      </c>
      <c r="D3" s="19" t="s">
        <v>61</v>
      </c>
    </row>
    <row r="4" spans="1:4" ht="15" customHeight="1" thickBot="1" x14ac:dyDescent="0.35">
      <c r="A4" s="5"/>
      <c r="B4" s="5"/>
      <c r="C4" s="21"/>
      <c r="D4" s="5"/>
    </row>
    <row r="5" spans="1:4" s="13" customFormat="1" ht="20.100000000000001" customHeight="1" thickBot="1" x14ac:dyDescent="0.35">
      <c r="A5" s="122" t="s">
        <v>57</v>
      </c>
      <c r="B5" s="123"/>
      <c r="C5" s="123"/>
      <c r="D5" s="124"/>
    </row>
    <row r="6" spans="1:4" s="13" customFormat="1" ht="20.100000000000001" customHeight="1" thickBot="1" x14ac:dyDescent="0.35">
      <c r="A6" s="125" t="s">
        <v>94</v>
      </c>
      <c r="B6" s="126"/>
      <c r="C6" s="126"/>
      <c r="D6" s="127"/>
    </row>
    <row r="7" spans="1:4" ht="15" customHeight="1" x14ac:dyDescent="0.3">
      <c r="A7" s="55" t="s">
        <v>0</v>
      </c>
      <c r="B7" s="61" t="s">
        <v>1</v>
      </c>
      <c r="C7" s="6">
        <v>14850</v>
      </c>
      <c r="D7" s="116" t="s">
        <v>115</v>
      </c>
    </row>
    <row r="8" spans="1:4" ht="15" customHeight="1" x14ac:dyDescent="0.3">
      <c r="A8" s="53"/>
      <c r="B8" s="39"/>
      <c r="C8" s="6"/>
      <c r="D8" s="117"/>
    </row>
    <row r="9" spans="1:4" ht="131.1" customHeight="1" x14ac:dyDescent="0.3">
      <c r="A9" s="55"/>
      <c r="B9" s="39"/>
      <c r="C9" s="6"/>
      <c r="D9" s="117"/>
    </row>
    <row r="10" spans="1:4" s="30" customFormat="1" ht="15" customHeight="1" x14ac:dyDescent="0.3">
      <c r="A10" s="55" t="s">
        <v>32</v>
      </c>
      <c r="B10" s="39"/>
      <c r="C10" s="6">
        <f>C7</f>
        <v>14850</v>
      </c>
      <c r="D10" s="93"/>
    </row>
    <row r="11" spans="1:4" ht="15" customHeight="1" thickBot="1" x14ac:dyDescent="0.35">
      <c r="A11" s="58"/>
      <c r="B11" s="64"/>
      <c r="C11" s="59"/>
      <c r="D11" s="65"/>
    </row>
    <row r="12" spans="1:4" ht="15" customHeight="1" thickBot="1" x14ac:dyDescent="0.35">
      <c r="A12" s="39"/>
      <c r="B12" s="36"/>
      <c r="C12" s="39"/>
      <c r="D12" s="36"/>
    </row>
    <row r="13" spans="1:4" s="34" customFormat="1" ht="20.100000000000001" customHeight="1" thickBot="1" x14ac:dyDescent="0.35">
      <c r="A13" s="125" t="s">
        <v>179</v>
      </c>
      <c r="B13" s="126"/>
      <c r="C13" s="126"/>
      <c r="D13" s="127"/>
    </row>
    <row r="14" spans="1:4" s="30" customFormat="1" ht="15" customHeight="1" x14ac:dyDescent="0.3">
      <c r="A14" s="62" t="s">
        <v>180</v>
      </c>
      <c r="B14" s="61" t="s">
        <v>5</v>
      </c>
      <c r="C14" s="105" t="s">
        <v>189</v>
      </c>
      <c r="D14" s="106" t="s">
        <v>181</v>
      </c>
    </row>
    <row r="15" spans="1:4" s="30" customFormat="1" ht="15" customHeight="1" x14ac:dyDescent="0.3">
      <c r="A15" s="77"/>
      <c r="B15" s="61" t="s">
        <v>166</v>
      </c>
      <c r="C15" s="105" t="s">
        <v>189</v>
      </c>
      <c r="D15" s="106"/>
    </row>
    <row r="16" spans="1:4" s="30" customFormat="1" ht="15" customHeight="1" x14ac:dyDescent="0.3">
      <c r="A16" s="77"/>
      <c r="B16" s="61" t="s">
        <v>184</v>
      </c>
      <c r="C16" s="105" t="s">
        <v>190</v>
      </c>
      <c r="D16" s="106"/>
    </row>
    <row r="17" spans="1:4" s="30" customFormat="1" ht="15" customHeight="1" x14ac:dyDescent="0.3">
      <c r="A17" s="77"/>
      <c r="B17" s="61"/>
      <c r="C17" s="105"/>
      <c r="D17" s="106"/>
    </row>
    <row r="18" spans="1:4" s="30" customFormat="1" ht="15" customHeight="1" x14ac:dyDescent="0.3">
      <c r="A18" s="62" t="s">
        <v>182</v>
      </c>
      <c r="B18" s="61" t="s">
        <v>5</v>
      </c>
      <c r="C18" s="105" t="s">
        <v>189</v>
      </c>
      <c r="D18" s="106" t="s">
        <v>181</v>
      </c>
    </row>
    <row r="19" spans="1:4" s="30" customFormat="1" ht="15" customHeight="1" x14ac:dyDescent="0.3">
      <c r="A19" s="77"/>
      <c r="B19" s="61" t="s">
        <v>184</v>
      </c>
      <c r="C19" s="107" t="s">
        <v>193</v>
      </c>
      <c r="D19" s="106"/>
    </row>
    <row r="20" spans="1:4" s="30" customFormat="1" ht="15" customHeight="1" x14ac:dyDescent="0.3">
      <c r="A20" s="77"/>
      <c r="B20" s="61"/>
      <c r="C20" s="105"/>
      <c r="D20" s="106"/>
    </row>
    <row r="21" spans="1:4" s="30" customFormat="1" ht="15" customHeight="1" x14ac:dyDescent="0.3">
      <c r="A21" s="62" t="s">
        <v>183</v>
      </c>
      <c r="B21" s="61" t="s">
        <v>5</v>
      </c>
      <c r="C21" s="105" t="s">
        <v>189</v>
      </c>
      <c r="D21" s="108" t="s">
        <v>181</v>
      </c>
    </row>
    <row r="22" spans="1:4" s="30" customFormat="1" ht="15" customHeight="1" x14ac:dyDescent="0.3">
      <c r="A22" s="77"/>
      <c r="B22" s="61" t="s">
        <v>184</v>
      </c>
      <c r="C22" s="107" t="s">
        <v>193</v>
      </c>
      <c r="D22" s="106"/>
    </row>
    <row r="23" spans="1:4" s="30" customFormat="1" ht="15" customHeight="1" x14ac:dyDescent="0.3">
      <c r="A23" s="77"/>
      <c r="B23" s="61"/>
      <c r="C23" s="105"/>
      <c r="D23" s="106"/>
    </row>
    <row r="24" spans="1:4" s="30" customFormat="1" ht="15" customHeight="1" x14ac:dyDescent="0.3">
      <c r="A24" s="62" t="s">
        <v>185</v>
      </c>
      <c r="B24" s="61" t="s">
        <v>184</v>
      </c>
      <c r="C24" s="107" t="s">
        <v>193</v>
      </c>
      <c r="D24" s="106"/>
    </row>
    <row r="25" spans="1:4" s="30" customFormat="1" ht="15" customHeight="1" x14ac:dyDescent="0.3">
      <c r="A25" s="77"/>
      <c r="B25" s="61" t="s">
        <v>186</v>
      </c>
      <c r="C25" s="105" t="s">
        <v>192</v>
      </c>
      <c r="D25" s="106"/>
    </row>
    <row r="26" spans="1:4" s="30" customFormat="1" ht="15" customHeight="1" x14ac:dyDescent="0.3">
      <c r="A26" s="77"/>
      <c r="B26" s="61" t="s">
        <v>1</v>
      </c>
      <c r="C26" s="105" t="s">
        <v>192</v>
      </c>
      <c r="D26" s="106"/>
    </row>
    <row r="27" spans="1:4" ht="15" customHeight="1" x14ac:dyDescent="0.3">
      <c r="A27" s="77"/>
      <c r="B27" s="61" t="s">
        <v>167</v>
      </c>
      <c r="C27" s="105" t="s">
        <v>192</v>
      </c>
      <c r="D27" s="106"/>
    </row>
    <row r="28" spans="1:4" ht="15" customHeight="1" x14ac:dyDescent="0.3">
      <c r="A28" s="77"/>
      <c r="B28" s="61" t="s">
        <v>187</v>
      </c>
      <c r="C28" s="105" t="s">
        <v>192</v>
      </c>
      <c r="D28" s="106"/>
    </row>
    <row r="29" spans="1:4" ht="15" customHeight="1" x14ac:dyDescent="0.3">
      <c r="A29" s="77"/>
      <c r="B29" s="78"/>
      <c r="C29" s="79"/>
      <c r="D29" s="109"/>
    </row>
    <row r="30" spans="1:4" ht="28.8" x14ac:dyDescent="0.3">
      <c r="A30" s="110" t="s">
        <v>191</v>
      </c>
      <c r="B30" s="111" t="s">
        <v>177</v>
      </c>
      <c r="C30" s="6">
        <v>4000</v>
      </c>
      <c r="D30" s="112" t="s">
        <v>181</v>
      </c>
    </row>
    <row r="31" spans="1:4" s="30" customFormat="1" ht="15" customHeight="1" thickBot="1" x14ac:dyDescent="0.35">
      <c r="A31" s="58"/>
      <c r="B31" s="64"/>
      <c r="C31" s="64"/>
      <c r="D31" s="113"/>
    </row>
    <row r="32" spans="1:4" s="30" customFormat="1" ht="15" customHeight="1" x14ac:dyDescent="0.3">
      <c r="A32" s="39"/>
      <c r="B32" s="39"/>
      <c r="C32" s="39"/>
      <c r="D32" s="40"/>
    </row>
    <row r="33" spans="1:4" s="30" customFormat="1" ht="35.1" customHeight="1" x14ac:dyDescent="0.3">
      <c r="A33" s="141" t="s">
        <v>197</v>
      </c>
      <c r="B33" s="141"/>
      <c r="C33" s="141"/>
      <c r="D33" s="141"/>
    </row>
    <row r="34" spans="1:4" s="30" customFormat="1" ht="35.1" customHeight="1" x14ac:dyDescent="0.3">
      <c r="A34" s="141" t="s">
        <v>194</v>
      </c>
      <c r="B34" s="141"/>
      <c r="C34" s="141"/>
      <c r="D34" s="141"/>
    </row>
    <row r="35" spans="1:4" s="30" customFormat="1" ht="35.1" customHeight="1" x14ac:dyDescent="0.3">
      <c r="A35" s="141" t="s">
        <v>195</v>
      </c>
      <c r="B35" s="141"/>
      <c r="C35" s="141"/>
      <c r="D35" s="141"/>
    </row>
    <row r="36" spans="1:4" s="30" customFormat="1" ht="35.1" customHeight="1" x14ac:dyDescent="0.3">
      <c r="A36" s="141" t="s">
        <v>196</v>
      </c>
      <c r="B36" s="141"/>
      <c r="C36" s="141"/>
      <c r="D36" s="141"/>
    </row>
    <row r="37" spans="1:4" s="30" customFormat="1" ht="15" customHeight="1" thickBot="1" x14ac:dyDescent="0.35">
      <c r="A37" s="39"/>
      <c r="B37" s="39"/>
      <c r="C37" s="6"/>
      <c r="D37" s="39"/>
    </row>
    <row r="38" spans="1:4" s="34" customFormat="1" ht="20.100000000000001" customHeight="1" thickBot="1" x14ac:dyDescent="0.35">
      <c r="A38" s="122" t="s">
        <v>198</v>
      </c>
      <c r="B38" s="123"/>
      <c r="C38" s="123"/>
      <c r="D38" s="124"/>
    </row>
    <row r="39" spans="1:4" s="34" customFormat="1" ht="20.100000000000001" customHeight="1" thickBot="1" x14ac:dyDescent="0.35">
      <c r="A39" s="125" t="s">
        <v>216</v>
      </c>
      <c r="B39" s="126"/>
      <c r="C39" s="126"/>
      <c r="D39" s="127"/>
    </row>
    <row r="40" spans="1:4" s="66" customFormat="1" ht="20.100000000000001" customHeight="1" x14ac:dyDescent="0.3">
      <c r="A40" s="143" t="s">
        <v>199</v>
      </c>
      <c r="B40" s="144"/>
      <c r="C40" s="144"/>
      <c r="D40" s="145"/>
    </row>
    <row r="41" spans="1:4" s="31" customFormat="1" ht="15" customHeight="1" x14ac:dyDescent="0.3">
      <c r="A41" s="62" t="s">
        <v>200</v>
      </c>
      <c r="B41" s="46" t="s">
        <v>201</v>
      </c>
      <c r="C41" s="47">
        <v>473</v>
      </c>
      <c r="D41" s="60"/>
    </row>
    <row r="42" spans="1:4" s="30" customFormat="1" ht="15" customHeight="1" x14ac:dyDescent="0.3">
      <c r="A42" s="62"/>
      <c r="B42" s="48" t="s">
        <v>202</v>
      </c>
      <c r="C42" s="49">
        <v>0</v>
      </c>
      <c r="D42" s="60"/>
    </row>
    <row r="43" spans="1:4" s="30" customFormat="1" ht="15" customHeight="1" x14ac:dyDescent="0.3">
      <c r="A43" s="50"/>
      <c r="B43" s="51" t="s">
        <v>31</v>
      </c>
      <c r="C43" s="52">
        <f>SUM(C41:C42)</f>
        <v>473</v>
      </c>
      <c r="D43" s="60"/>
    </row>
    <row r="44" spans="1:4" s="30" customFormat="1" ht="15" customHeight="1" x14ac:dyDescent="0.3">
      <c r="A44" s="53"/>
      <c r="B44" s="39"/>
      <c r="C44" s="6"/>
      <c r="D44" s="54"/>
    </row>
    <row r="45" spans="1:4" s="30" customFormat="1" ht="15" customHeight="1" x14ac:dyDescent="0.3">
      <c r="A45" s="62" t="s">
        <v>203</v>
      </c>
      <c r="B45" s="46" t="s">
        <v>204</v>
      </c>
      <c r="C45" s="47">
        <v>574</v>
      </c>
      <c r="D45" s="60"/>
    </row>
    <row r="46" spans="1:4" s="30" customFormat="1" ht="15" customHeight="1" x14ac:dyDescent="0.3">
      <c r="A46" s="62"/>
      <c r="B46" s="48" t="s">
        <v>205</v>
      </c>
      <c r="C46" s="49">
        <v>430</v>
      </c>
      <c r="D46" s="60"/>
    </row>
    <row r="47" spans="1:4" s="30" customFormat="1" ht="15" customHeight="1" x14ac:dyDescent="0.3">
      <c r="A47" s="50"/>
      <c r="B47" s="51" t="s">
        <v>31</v>
      </c>
      <c r="C47" s="52">
        <f>SUM(C45:C46)</f>
        <v>1004</v>
      </c>
      <c r="D47" s="60"/>
    </row>
    <row r="48" spans="1:4" s="30" customFormat="1" ht="15" customHeight="1" x14ac:dyDescent="0.3">
      <c r="A48" s="50"/>
      <c r="B48" s="61"/>
      <c r="C48" s="6"/>
      <c r="D48" s="60"/>
    </row>
    <row r="49" spans="1:6" s="30" customFormat="1" ht="15" customHeight="1" x14ac:dyDescent="0.3">
      <c r="A49" s="142" t="s">
        <v>206</v>
      </c>
      <c r="B49" s="46" t="s">
        <v>207</v>
      </c>
      <c r="C49" s="47">
        <v>940</v>
      </c>
      <c r="D49" s="60"/>
    </row>
    <row r="50" spans="1:6" s="30" customFormat="1" ht="15" customHeight="1" x14ac:dyDescent="0.3">
      <c r="A50" s="142"/>
      <c r="B50" s="46" t="s">
        <v>208</v>
      </c>
      <c r="C50" s="47">
        <v>1000</v>
      </c>
      <c r="D50" s="60"/>
    </row>
    <row r="51" spans="1:6" s="30" customFormat="1" ht="15" customHeight="1" x14ac:dyDescent="0.3">
      <c r="A51" s="142"/>
      <c r="B51" s="48" t="s">
        <v>209</v>
      </c>
      <c r="C51" s="49">
        <v>590</v>
      </c>
      <c r="D51" s="60"/>
    </row>
    <row r="52" spans="1:6" s="30" customFormat="1" ht="15" customHeight="1" x14ac:dyDescent="0.3">
      <c r="A52" s="50"/>
      <c r="B52" s="51" t="s">
        <v>31</v>
      </c>
      <c r="C52" s="52">
        <f>SUM(C49:C51)</f>
        <v>2530</v>
      </c>
      <c r="D52" s="60"/>
    </row>
    <row r="53" spans="1:6" s="30" customFormat="1" ht="15" customHeight="1" x14ac:dyDescent="0.3">
      <c r="A53" s="53"/>
      <c r="B53" s="39"/>
      <c r="C53" s="6"/>
      <c r="D53" s="54"/>
    </row>
    <row r="54" spans="1:6" s="30" customFormat="1" ht="15" customHeight="1" x14ac:dyDescent="0.3">
      <c r="A54" s="55" t="s">
        <v>210</v>
      </c>
      <c r="B54" s="39" t="s">
        <v>211</v>
      </c>
      <c r="C54" s="6">
        <v>3000</v>
      </c>
      <c r="D54" s="63"/>
    </row>
    <row r="55" spans="1:6" s="30" customFormat="1" ht="15" customHeight="1" x14ac:dyDescent="0.3">
      <c r="A55" s="53"/>
      <c r="B55" s="39"/>
      <c r="C55" s="6"/>
      <c r="D55" s="54"/>
    </row>
    <row r="56" spans="1:6" s="30" customFormat="1" ht="15" customHeight="1" x14ac:dyDescent="0.3">
      <c r="A56" s="55" t="s">
        <v>222</v>
      </c>
      <c r="B56" s="56"/>
      <c r="C56" s="6">
        <f>C43+C47+C52+C54</f>
        <v>7007</v>
      </c>
      <c r="D56" s="57"/>
    </row>
    <row r="57" spans="1:6" s="31" customFormat="1" ht="15" customHeight="1" x14ac:dyDescent="0.3">
      <c r="A57" s="50"/>
      <c r="B57" s="56"/>
      <c r="C57" s="6"/>
      <c r="D57" s="57"/>
    </row>
    <row r="58" spans="1:6" s="66" customFormat="1" ht="20.100000000000001" customHeight="1" x14ac:dyDescent="0.3">
      <c r="A58" s="146" t="s">
        <v>221</v>
      </c>
      <c r="B58" s="147"/>
      <c r="C58" s="147"/>
      <c r="D58" s="148"/>
    </row>
    <row r="59" spans="1:6" s="30" customFormat="1" ht="15" customHeight="1" x14ac:dyDescent="0.3">
      <c r="A59" s="62" t="s">
        <v>217</v>
      </c>
      <c r="B59" s="46" t="s">
        <v>212</v>
      </c>
      <c r="C59" s="6">
        <v>2321</v>
      </c>
      <c r="D59" s="60"/>
      <c r="E59" s="43"/>
      <c r="F59" s="44"/>
    </row>
    <row r="60" spans="1:6" s="30" customFormat="1" ht="15" customHeight="1" x14ac:dyDescent="0.3">
      <c r="A60" s="53"/>
      <c r="B60" s="39"/>
      <c r="C60" s="6"/>
      <c r="D60" s="54"/>
      <c r="E60" s="45"/>
      <c r="F60" s="41"/>
    </row>
    <row r="61" spans="1:6" s="30" customFormat="1" ht="15" customHeight="1" x14ac:dyDescent="0.3">
      <c r="A61" s="62" t="s">
        <v>224</v>
      </c>
      <c r="B61" s="46" t="s">
        <v>213</v>
      </c>
      <c r="C61" s="6">
        <v>943.8</v>
      </c>
      <c r="D61" s="60"/>
      <c r="E61" s="45"/>
      <c r="F61" s="44"/>
    </row>
    <row r="62" spans="1:6" s="30" customFormat="1" ht="15" customHeight="1" x14ac:dyDescent="0.3">
      <c r="A62" s="50"/>
      <c r="B62" s="61"/>
      <c r="C62" s="6"/>
      <c r="D62" s="60"/>
      <c r="E62" s="45"/>
      <c r="F62" s="41"/>
    </row>
    <row r="63" spans="1:6" s="30" customFormat="1" ht="15" customHeight="1" x14ac:dyDescent="0.3">
      <c r="A63" s="55" t="s">
        <v>218</v>
      </c>
      <c r="B63" s="39" t="s">
        <v>214</v>
      </c>
      <c r="C63" s="6">
        <v>313.08999999999997</v>
      </c>
      <c r="D63" s="63"/>
      <c r="E63" s="45"/>
      <c r="F63" s="44"/>
    </row>
    <row r="64" spans="1:6" s="30" customFormat="1" ht="15" customHeight="1" x14ac:dyDescent="0.3">
      <c r="A64" s="53"/>
      <c r="B64" s="39"/>
      <c r="C64" s="6"/>
      <c r="D64" s="54"/>
      <c r="F64" s="31"/>
    </row>
    <row r="65" spans="1:6" s="30" customFormat="1" ht="15" customHeight="1" x14ac:dyDescent="0.3">
      <c r="A65" s="62" t="s">
        <v>219</v>
      </c>
      <c r="B65" s="46" t="s">
        <v>215</v>
      </c>
      <c r="C65" s="6">
        <v>350.9</v>
      </c>
      <c r="D65" s="60"/>
      <c r="F65" s="42"/>
    </row>
    <row r="66" spans="1:6" s="30" customFormat="1" ht="15" customHeight="1" x14ac:dyDescent="0.3">
      <c r="A66" s="50"/>
      <c r="B66" s="61"/>
      <c r="C66" s="6"/>
      <c r="D66" s="60"/>
    </row>
    <row r="67" spans="1:6" s="30" customFormat="1" ht="15" customHeight="1" x14ac:dyDescent="0.3">
      <c r="A67" s="55" t="s">
        <v>220</v>
      </c>
      <c r="B67" s="39" t="s">
        <v>215</v>
      </c>
      <c r="C67" s="6">
        <v>701.8</v>
      </c>
      <c r="D67" s="63"/>
    </row>
    <row r="68" spans="1:6" s="30" customFormat="1" ht="15" customHeight="1" x14ac:dyDescent="0.3">
      <c r="A68" s="53"/>
      <c r="B68" s="39"/>
      <c r="C68" s="6"/>
      <c r="D68" s="54"/>
    </row>
    <row r="69" spans="1:6" s="30" customFormat="1" ht="15" customHeight="1" x14ac:dyDescent="0.3">
      <c r="A69" s="55" t="s">
        <v>223</v>
      </c>
      <c r="B69" s="56"/>
      <c r="C69" s="6">
        <f>SUM(C59:C68)</f>
        <v>4630.59</v>
      </c>
      <c r="D69" s="57"/>
    </row>
    <row r="70" spans="1:6" s="31" customFormat="1" ht="15" customHeight="1" x14ac:dyDescent="0.3">
      <c r="A70" s="50"/>
      <c r="B70" s="56"/>
      <c r="C70" s="6"/>
      <c r="D70" s="57"/>
    </row>
    <row r="71" spans="1:6" s="30" customFormat="1" ht="15" customHeight="1" x14ac:dyDescent="0.3">
      <c r="A71" s="55" t="s">
        <v>32</v>
      </c>
      <c r="B71" s="39"/>
      <c r="C71" s="6">
        <f>C56+C69</f>
        <v>11637.59</v>
      </c>
      <c r="D71" s="54"/>
    </row>
    <row r="72" spans="1:6" s="30" customFormat="1" ht="15" customHeight="1" thickBot="1" x14ac:dyDescent="0.35">
      <c r="A72" s="58"/>
      <c r="B72" s="64"/>
      <c r="C72" s="59"/>
      <c r="D72" s="65"/>
    </row>
    <row r="73" spans="1:6" s="30" customFormat="1" ht="15" customHeight="1" x14ac:dyDescent="0.3">
      <c r="A73" s="3"/>
      <c r="B73" s="1"/>
      <c r="C73" s="3"/>
      <c r="D73" s="1"/>
    </row>
    <row r="74" spans="1:6" s="30" customFormat="1" ht="15" customHeight="1" x14ac:dyDescent="0.3">
      <c r="A74" s="3"/>
      <c r="B74" s="1"/>
      <c r="C74" s="3"/>
      <c r="D74" s="1"/>
    </row>
    <row r="75" spans="1:6" s="30" customFormat="1" x14ac:dyDescent="0.3">
      <c r="A75" s="3"/>
      <c r="B75" s="1"/>
      <c r="C75" s="3"/>
      <c r="D75" s="1"/>
    </row>
  </sheetData>
  <mergeCells count="15">
    <mergeCell ref="A49:A51"/>
    <mergeCell ref="A40:D40"/>
    <mergeCell ref="A38:D38"/>
    <mergeCell ref="A39:D39"/>
    <mergeCell ref="A58:D58"/>
    <mergeCell ref="A36:D36"/>
    <mergeCell ref="A33:D33"/>
    <mergeCell ref="A13:D13"/>
    <mergeCell ref="A1:D1"/>
    <mergeCell ref="A2:D2"/>
    <mergeCell ref="A6:D6"/>
    <mergeCell ref="A5:D5"/>
    <mergeCell ref="D7:D9"/>
    <mergeCell ref="A34:D34"/>
    <mergeCell ref="A35:D35"/>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rowBreaks count="2" manualBreakCount="2">
    <brk id="12"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A2DEB3C481334988283605DB6AF619" ma:contentTypeVersion="0" ma:contentTypeDescription="Een nieuw document maken." ma:contentTypeScope="" ma:versionID="6883c4f946809bd21467fac16a470f7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0BE6D8-46EA-43AF-89D9-D6987F801F81}">
  <ds:schemaRef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675D0A1-F4D1-498B-9637-145B901C7442}">
  <ds:schemaRefs>
    <ds:schemaRef ds:uri="http://schemas.microsoft.com/sharepoint/v3/contenttype/forms"/>
  </ds:schemaRefs>
</ds:datastoreItem>
</file>

<file path=customXml/itemProps3.xml><?xml version="1.0" encoding="utf-8"?>
<ds:datastoreItem xmlns:ds="http://schemas.openxmlformats.org/officeDocument/2006/customXml" ds:itemID="{FEEBF5A0-D3C6-4BBF-9B39-A39E3F375A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Bourgeois</vt:lpstr>
      <vt:lpstr>Crevits</vt:lpstr>
      <vt:lpstr>Tommelein</vt:lpstr>
      <vt:lpstr>Homans</vt:lpstr>
      <vt:lpstr>Weyts</vt:lpstr>
      <vt:lpstr>Vandeurzen</vt:lpstr>
      <vt:lpstr>Muyters</vt:lpstr>
      <vt:lpstr>Schauvliege</vt:lpstr>
      <vt:lpstr>Gatz</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Rombaut, Brigitte</dc:creator>
  <cp:lastModifiedBy>D'Hanis, Denis</cp:lastModifiedBy>
  <cp:lastPrinted>2016-11-23T10:53:08Z</cp:lastPrinted>
  <dcterms:created xsi:type="dcterms:W3CDTF">2016-10-26T07:36:44Z</dcterms:created>
  <dcterms:modified xsi:type="dcterms:W3CDTF">2016-11-23T10:53:58Z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0x010100E5A2DEB3C481334988283605DB6AF619</vt:lpwstr>
  </property>
</Properties>
</file>