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hreadedComments/threadedComment1.xml" ContentType="application/vnd.ms-excel.threadedcomments+xml"/>
  <Override PartName="/xl/persons/person.xml" ContentType="application/vnd.ms-excel.perso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3127"/>
  <workbookPr codeName="ThisWorkbook" defaultThemeVersion="124226"/>
  <bookViews>
    <workbookView xWindow="1152" yWindow="924" windowWidth="20268" windowHeight="12036" tabRatio="891" activeTab="2"/>
  </bookViews>
  <sheets>
    <sheet name="A. VMM" sheetId="1" r:id="rId1"/>
    <sheet name="B. OVAM" sheetId="9" r:id="rId2"/>
    <sheet name="C. VLM" sheetId="2" r:id="rId3"/>
    <sheet name="D. INBO" sheetId="4" r:id="rId4"/>
    <sheet name="E. ANB" sheetId="3" r:id="rId5"/>
    <sheet name="F. OE" sheetId="6" r:id="rId6"/>
    <sheet name="G. ENERGIE" sheetId="7" r:id="rId7"/>
    <sheet name="H. KLIMAAT" sheetId="8" r:id="rId8"/>
    <sheet name="I. WONEN" sheetId="5" r:id="rId9"/>
    <sheet name="J. DEP OMG" sheetId="10" r:id="rId10"/>
    <sheet name="K. DWZ" sheetId="11" r:id="rId11"/>
  </sheets>
  <definedNames>
    <definedName name="_xlnm.Print_Area" localSheetId="0">'A. VMM'!$B$1:$AK$25</definedName>
    <definedName name="_xlnm.Print_Area" localSheetId="8">'I. WONEN'!$A$1:$AK$44</definedName>
    <definedName name="_xlnm.Print_Area" localSheetId="9">'J. DEP OMG'!$A$1:$AK$50</definedName>
    <definedName name="_xlnm.Print_Titles" localSheetId="0">'A. VMM'!$9:$9</definedName>
  </definedNames>
  <calcPr calcId="191029"/>
  <extLst/>
</workbook>
</file>

<file path=xl/comments6.xml><?xml version="1.0" encoding="utf-8"?>
<comments xmlns="http://schemas.openxmlformats.org/spreadsheetml/2006/main">
  <authors>
    <author>tc={E033BF74-1BEF-40F0-8EB0-B39261E79BB5}</author>
    <author>PUTTEMAN, Peter</author>
  </authors>
  <commentList>
    <comment ref="G10" authorId="0">
      <text>
        <r>
          <t>[Opmerkingenthread]
U kunt deze opmerkingenthread lezen in uw versie van Excel. Eventuele wijzigingen aan de thread gaan echter verloren als het bestand wordt geopend in een nieuwere versie van Excel. Meer informatie: https://go.microsoft.com/fwlink/?linkid=870924
Opmerking:
    Gelijkgesteld aan budget cf cijfertabel PP: 28.228k min REAL 2020 op restauratiepremie hier toegewezen</t>
        </r>
      </text>
    </comment>
    <comment ref="G28" authorId="1">
      <text>
        <r>
          <rPr>
            <b/>
            <sz val="9"/>
            <rFont val="Tahoma"/>
            <family val="2"/>
          </rPr>
          <t>PUTTEMAN, Peter:</t>
        </r>
        <r>
          <rPr>
            <sz val="9"/>
            <rFont val="Tahoma"/>
            <family val="2"/>
          </rPr>
          <t xml:space="preserve">
1QG735, 1QG739 en 1QG740 bevatten kredieten voor eenzelfde uitdovend instrument, zijnde de restauratiepremie. Er zijn geen nieuwe aanvragen mogelijk sinds 1/1/2015. Gelet op de grote wachtlijst dooft dit pas uit op LT.
RB: nav nieuwe krediettabel PP gelijkgesteld aan benutting 2020
</t>
        </r>
      </text>
    </comment>
  </commentList>
</comments>
</file>

<file path=xl/sharedStrings.xml><?xml version="1.0" encoding="utf-8"?>
<sst xmlns="http://schemas.openxmlformats.org/spreadsheetml/2006/main" count="3968" uniqueCount="1972">
  <si>
    <t>VAK</t>
  </si>
  <si>
    <t>VMM</t>
  </si>
  <si>
    <t>UITVOERING VAN MAATREGELENPROGRAMMA'S IN HET KADER VAN STROOMGEBIEDBEHEERPLANNEN</t>
  </si>
  <si>
    <t>in keuro</t>
  </si>
  <si>
    <t>Libellé</t>
  </si>
  <si>
    <t>(2) UITGAVEN DAB MINAFONDS (PROGRAMMA QC)</t>
  </si>
  <si>
    <t>ENTITEIT QBX - DEPARTEMENT OMGEVING</t>
  </si>
  <si>
    <t>QBX 3QC054 6321</t>
  </si>
  <si>
    <t>QBX 3QC093 7320</t>
  </si>
  <si>
    <t>BO2021 excl. relance</t>
  </si>
  <si>
    <t>QBX 3QC044 3131</t>
  </si>
  <si>
    <t>INVESTERINGSBIJDRAGEN AAN GEMEENTEN VOOR DE AANLEG VAN GEMEENTELIJKE RIOLERINGEN…</t>
  </si>
  <si>
    <t>PR. QC ALG. UITGAVENBEGROTING EN DAB MINAFONDS</t>
  </si>
  <si>
    <t>In scope?</t>
  </si>
  <si>
    <t>BIJDRAGEN AAN OPENBARE WATERDISTRIBUTIENETWERKEN (WERKINGSTOELAGE DMW)</t>
  </si>
  <si>
    <t>VMM-begroting</t>
  </si>
  <si>
    <t>ESR-UITGAVEN 53.59 Tegemoetkomingen aan polders en wateringen in het kader van de regularisatie van de DAC-statuten</t>
  </si>
  <si>
    <t>ESR-UITGAVEN 63.59 Subsidies aan polders en wateringen voor de verbetering van onbevaarbare waterlopen en van de waterhuishouding, en voor aankoop van en infrastructuurwerken aan administratieve gebouwen</t>
  </si>
  <si>
    <t>ESR-UITGAVEN 7320 Waterbouwkundige werken</t>
  </si>
  <si>
    <t>ESR-UITGAVEN 12.11 Beleidsuitgaven lucht (exploitatiekosten meetnet lucht)</t>
  </si>
  <si>
    <t>Kredietsoort</t>
  </si>
  <si>
    <t>ONTVANGSTEN: Oppervlaktewaterheffing VMM</t>
  </si>
  <si>
    <t>ONTVANGSTEN: Grondwaterheffing VMM</t>
  </si>
  <si>
    <t>ONTVANGSTEN: Dividend PMV uit Aquafin NV</t>
  </si>
  <si>
    <t>ONTVANGSTEN</t>
  </si>
  <si>
    <t>rol/taak bij toepassen instrument</t>
  </si>
  <si>
    <t>Evaluatie?</t>
  </si>
  <si>
    <t>Bron doelstelling</t>
  </si>
  <si>
    <t>Start doelstelling</t>
  </si>
  <si>
    <t xml:space="preserve">Start </t>
  </si>
  <si>
    <t>VO entiteit</t>
  </si>
  <si>
    <t>Kennis-instelling</t>
  </si>
  <si>
    <t>Instrument (kort)</t>
  </si>
  <si>
    <t>Doelstelling</t>
  </si>
  <si>
    <t>Middel tot …</t>
  </si>
  <si>
    <t>Impact op …</t>
  </si>
  <si>
    <t>Positief</t>
  </si>
  <si>
    <t>Negatief</t>
  </si>
  <si>
    <t>Quick-scan regelgeving</t>
  </si>
  <si>
    <t>Wat (bron)?</t>
  </si>
  <si>
    <t>Federaal</t>
  </si>
  <si>
    <t>Lokale overheid</t>
  </si>
  <si>
    <t>Private sector</t>
  </si>
  <si>
    <t>Non-profit</t>
  </si>
  <si>
    <t>Burger</t>
  </si>
  <si>
    <t>Financieel</t>
  </si>
  <si>
    <t>Evolutie</t>
  </si>
  <si>
    <t>Financieringsmechanisme</t>
  </si>
  <si>
    <t>Entiteit</t>
  </si>
  <si>
    <t>VMM/SID</t>
  </si>
  <si>
    <t>Algemene werkingstoelage aan de exploitanten van een openbaar waterdistributienetwerk ter invulling van hun bovengemeentelijke saneringsverplichting</t>
  </si>
  <si>
    <t>Artikel 4.3.1.1.2. §2 van het decreet van 18 juli 2003 betreffende het integraal waterbeleid, gecoördineerd op 15 juni 2018 (Waterwetboek) en het Besluit van de Vlaamse Regering van 18 maart 2016 houdende de algemene werkingstoelage aan de exploitanten van een openbaar waterdistributienetwerk</t>
  </si>
  <si>
    <t>Decretale grond dateert van vóór de start vorige legislatuur, m.n. van bij de reorganisatie van de watersector in 2004. Het BVR van 2016 (dus ná vorige legislatuur ter vervanging van het inititele besluit gekoppeld aan de reorganisatie van de watersector in 2004) beschrijft de concrete uitwerking en procedure voor de uitbetaling van de algemene werkingstoelage</t>
  </si>
  <si>
    <t>Besluit van de Vlaamse Regering van 5 mei 2017 betreffende de subsidiëring van de werken, vermeld in artikel 32 duodecies van de wet van 26 maart 1971, op de bescherming van de oppervlaktewateren tegen verontreiniging;</t>
  </si>
  <si>
    <t>VMM heeft een rol bij de opmaak van de programma's, de goedkeuring van de projecten en de uitbetaling van de projecten. Er is ook een rol weggelegd voor de provinciale waterloopbeheerder en Aquafin.</t>
  </si>
  <si>
    <t>In het verleden zijn er wel al uitgebreide evaluaties uitgevoerd. We weten dat de stijging van de zuiverings- en rioleringsgraad voor een belangrijke deel te wijten is aan de subsidieregeling.</t>
  </si>
  <si>
    <t>Heffing op de waterverontreinging</t>
  </si>
  <si>
    <t>Artikel 4.2.1.1.1  van het decreet van 18 juli 2003 betreffende het integraal waterbeleid, gecoördineerd op 15 juni 2018 (Waterwetboek)</t>
  </si>
  <si>
    <t>De heffing geeft uiting aan het principe de vervuiler betaalt. Het zet afvalwaterlozers enerzijds aan om hun vuilvracht, die hetzij in het oppervlaktewater terecht komt hetzij in de riolering geloosd wordt en aldus terecht komt in de RWZI's, te beperken. Anderzijds draagt de heffing via het Minafonds bij in de financiering van de RWZI's en andere milieumaatregelen (geen compartimentering in Minafonds)</t>
  </si>
  <si>
    <t>Hoofdstuk II. Heffingen waterverontreiniging en grondwater van het decreet van 18 juli 2003 betreffende het integraal waterbeleid, gecoördineerd op 15 juni 2018 (Waterwetboek)</t>
  </si>
  <si>
    <t>/</t>
  </si>
  <si>
    <t>De heffing bedraagt circa 100 mio euro per jaar. Hiervan wordt ongeveer 65 mio euro aangerekend via de waterfactuur die de waterbedrijven uitsturen en  circa 35 miljoen euro aangerekend via de door de VMM uitgestuurde heffingsbiljetten.</t>
  </si>
  <si>
    <t xml:space="preserve">Vergoeding eigen middelen nv Aquafin </t>
  </si>
  <si>
    <t>Artikel 47 van de Beheersovereenkomst tussen het Vlaams Gewest en de nv Aquafin, samen met de beslissingen van het budgetoverleg (m.b.t. de hoogte van het percentage)</t>
  </si>
  <si>
    <t>10 november 1993, de hoogte van het percentage kan gewijzid worden op het budgetoverleg maar is reeds jaren constant</t>
  </si>
  <si>
    <t>Vennootschapsbelasting op het dividend</t>
  </si>
  <si>
    <t xml:space="preserve">Er wordt reeds verschillende jaren een percentage van 3,5% gehanteerd voor de berekening netto vergoeding eigen middelen en deze schommelt rond de 9,4 mln. euro. </t>
  </si>
  <si>
    <t xml:space="preserve">Via de vergoeding eigen vermogen wordt de aandeelhouder PMV (het Vlaams Gewest) vergoed voor het geïnvesteerde kapitaal. De nv Aquaifn factureert deze aan de waterbedrijven. Via het MINA fonds wordt een werkingstoelage uitgekeerd aan de waterbedrijven om het verschil tussen de inkomsten uit de bovengemeentelijke saneringscomponent van de waterfactuur en de jaarlijkse kosten van de nv Aquafin te dekken. </t>
  </si>
  <si>
    <t xml:space="preserve">Momenteel zijn de besprekeingen lopende m.b.t. een nieuwe Beheersovereenkomst tussen het VlaamsGewest en de nv Aquafin. </t>
  </si>
  <si>
    <t>1990 (oprichting VMM)</t>
  </si>
  <si>
    <t>DABM titel X agentschappen, hoofdstuk II VMM</t>
  </si>
  <si>
    <t xml:space="preserve">Vlaamse onbevaarbare waterlopen beheren conform de principes van het decreet integraal waterbeleid door het uitvoeren van de nodige investeringswerken </t>
  </si>
  <si>
    <t>voor 2014</t>
  </si>
  <si>
    <t>Heffing op de winning van grondwater</t>
  </si>
  <si>
    <t>Artikel 4.2.1.2.1  van het decreet van 18 juli 2003 betreffende het integraal waterbeleid, gecoördineerd op 15 juni 2018 (Waterwetboek)</t>
  </si>
  <si>
    <t>De heffing geeft uiting aan de vervuiler (gebruiker) betaalt. Het zet bedrijven en landbouwers aan tot een lager grondwatergebruik in het algemeen en van grondwater in bedreigde grondwaterlagen in het bijzonder</t>
  </si>
  <si>
    <t>Op basis van de aangifte berekent, verstuurt en int de VMM de heffing en stort ze de opbrengsten door naar het minafonds.</t>
  </si>
  <si>
    <t>Goede toestand van grond- en oppervlaktewater in uitvoering van decreet Integraal Waterbeleid en EU kaderrichtlijn Water (EU/2000/60), met ecologische en fysisch-chemische luiken waterkwaliteit en kwantitatieve aspecten, in principe tegen 2015, met (beperkte) uitstelmogelijkheden tot 2021 en 2027.</t>
  </si>
  <si>
    <t xml:space="preserve">Stroomgebiedbeheerplannen (VR 18/12/2015), </t>
  </si>
  <si>
    <t xml:space="preserve">In SGBP 2015 is volledig doelbereik voor selectie (circa 10%) van waterlichamen  vooropgesteld tegen 2021 en deel verbetering van toestand voor de andere </t>
  </si>
  <si>
    <t>Gefinancierde projecten leveren positieve bijdrage op vlak van water (ecologie, hydromorfologie, waterbodems) en indirect een bijdrage op vlak van droogte en overstromingen</t>
  </si>
  <si>
    <t>decreet Integraal Waterbeleid</t>
  </si>
  <si>
    <t>Uitvoering van projecten in of nabij onbevaarbare waterlopen door ANB, OVAM, dep Omgeving, VMM ten belope van beschikbare budget</t>
  </si>
  <si>
    <t>Lopend</t>
  </si>
  <si>
    <t>Luchtkwaliteit in Vlaanderen monitoren</t>
  </si>
  <si>
    <t>EU-Kaderrichtlijn Lucht</t>
  </si>
  <si>
    <t>Verbetering luchtkwaliteit</t>
  </si>
  <si>
    <t>Europese regelgeving, opgenomen in Vlarem</t>
  </si>
  <si>
    <t>VMM keert uit en controleert voorwaarden, vordert eventueel terug</t>
  </si>
  <si>
    <t>Polders of Wateringen</t>
  </si>
  <si>
    <t>VMM als Economisch Toezichthouder berekent de uit te betalen voorschotten van de algemene werkingstoelage en is belast met het toezicht op de definitieve afrekening van de werkingstoelage. 
Minafonds staat in voor de uitbetaling van de voorschotten in opdracht van de minister van Omgeving.</t>
  </si>
  <si>
    <t>De algemene werkingstoelage wordt als uitgave ingeschreven op de Vlaamse Begroting. 
De saldi naar aanleiding van de definitieve afrekening van de werkingstoelage uit het verleden kunnen positief of negatief zijn. De negatieve saldi worden vereffend door de vereiste middelen te voorzien in een toekomstige begroting van de werkingstoelage. De positieve saldi worden in mindering gebracht van toekomstige voorschotten, dan wel teruggevorderd van de betrokken exploitant via het Minafonds in opdracht van de minister van Omgeving.</t>
  </si>
  <si>
    <t>De verhouding in de kostenterugwinning van de bovengemeentelijke afvalwatersanering is in de periode 2005-2019 volledig omgedraaid: in 2005 was dit 2/3de via werkingstoelage en 1/3de via waterfactuur, in 2019 is deze verhouding omgedraaid.
Er bestaan geen lange termijnplanning die de toekomstige evolutie aangeeft</t>
  </si>
  <si>
    <t xml:space="preserve">Op basis van de aangifte berekent de VMM de heffing. De heffing staat evenwel in verbinding met de bovengemeentelijke bijdrage en vergoeding aangerekend door de waterbedrijven. Dit houdt in dat de waterbedrijven de heffing zoveel als mogelijk doorrekenen via de waterfactuur en dat de VMM enkel de restheffing factureert en de opbrengsten doorstort naar het minafonds.
</t>
  </si>
  <si>
    <t xml:space="preserve">Een gegarandeerd rendement op de eigen middelen van de nv Aquafin t.a.v. de aandeelhouder  (risicokapitaal) 
</t>
  </si>
  <si>
    <t>De aandeelhouder PMV (het Vlaams Gewest) wordt vergoed voor het geïnvesteerde kapitaal
Hoewel de vergoeding in de beheersovereenkomst is opgenomen kan deze ook via het budgetoverleg gewijzigd worden, bij akkoord van beide contracterende partijen uiteraard. De hoogte van het percentage is nu al een tijdje constant</t>
  </si>
  <si>
    <t>Ontvangst</t>
  </si>
  <si>
    <t>Stabiel</t>
  </si>
  <si>
    <t>Q-check</t>
  </si>
  <si>
    <t>Via de bijdrage vanuit het Vlaams Gewest in de financiering van de afvalwatersanering kan het Vlaams Gewest sturen op de hoogte van de waterfactuur en aldus de betaalbaarheid van de waterfactuur behouden, ondanks de stijgende kosten verbonden aan de afvalwatersanering.</t>
  </si>
  <si>
    <t>NVT. 
PM. De constructie met financiering van de waterzuiveringsactiviteiten van Aquafin NV via de drinkwatermaatschappijen (DWM) was in 2005 in grote mate ingegeven door het feit dat de DWM slechts 6% BTW dienen te betalen op hun facturen. Voorheen betaalde de Vlaamse overheid hier 21% BTW op.</t>
  </si>
  <si>
    <t>NVT.</t>
  </si>
  <si>
    <t>Via Lokale Pacten neemt de Vlaamse overheid via Aquafin een deel van de waterzuiverings-saneringsplichten van de lokale besturen over.</t>
  </si>
  <si>
    <t>Bouwsector voert de projecten uit.</t>
  </si>
  <si>
    <t>Uitgave.</t>
  </si>
  <si>
    <t>Dient aangifte in/betaalt heffing</t>
  </si>
  <si>
    <t xml:space="preserve">Artikel 47 van de Beheersovereenkomst tussen het Vlaams Gewest en de nv Aquafin, samen met de beslissingen van het budgetoverleg (m.b.t. de hoogte van het percentage). 
Momenteel is dit vastgelegd op 3,5%. </t>
  </si>
  <si>
    <t>VMM geeft als Economisch Toezichthouder advies op het budgetoverleg en bij het financieel jaarverslag van de nv Aquafin.
Op het budgetoverleg zijn verschillende kabinetten aanwezig alsook het Rekenhof en de IF</t>
  </si>
  <si>
    <t>VMM is uitvoerder.</t>
  </si>
  <si>
    <t>Uitgave</t>
  </si>
  <si>
    <t>Werkingsdotatie VMM via Vlaamse uitgavenbegroting</t>
  </si>
  <si>
    <t>Wet onbevaarbare waterlopen en Decreet integraal waterbeleid</t>
  </si>
  <si>
    <t>Voor 2014</t>
  </si>
  <si>
    <t>Vermindering overstromingsschade, verbetering kwaliteit leefomgeving (openleggen waterlopen, hermeandering), bijdrage aan realisatie natuurdoelstellingen</t>
  </si>
  <si>
    <t>Uitvoering werken via bouwsector.</t>
  </si>
  <si>
    <t>VMM is opdrachtgever.</t>
  </si>
  <si>
    <t>Uitgaven vanuit de VMM-begroting.</t>
  </si>
  <si>
    <t>Periodieke evaluatie noden middelen via opmaak SGBP</t>
  </si>
  <si>
    <t>De heffing spoort aan tot gedragswijziging (grondwatergebruik reduceren - "vervuiler betaalt")</t>
  </si>
  <si>
    <t>Betaalt heffing</t>
  </si>
  <si>
    <t>Investeringsmiddelen voor ANB, OVAM, dep OMG en VMM voor uitvoering acties SGBP (stroomgebiedbeheerplannen)</t>
  </si>
  <si>
    <t>Lopend sinds 2016</t>
  </si>
  <si>
    <t>Evolutie van toestand van water is opgenomen in SGBP2 en ontwerpSGBP3 (erg laag doelbereik)</t>
  </si>
  <si>
    <t>VMM als uitvoerder</t>
  </si>
  <si>
    <t>Eerder stabiel</t>
  </si>
  <si>
    <t>Via werkingsdotatie VMM</t>
  </si>
  <si>
    <t>Loonsubsidies voor ex-DAC'ers (46,5 VTE) van een 18-tal Polders of Wateringen</t>
  </si>
  <si>
    <t>Lopend sinds 2004</t>
  </si>
  <si>
    <t>Extra geld voor de financiering van een deel van de loonkost van een aantal van de polders en wateringen, verder geen doel bekend</t>
  </si>
  <si>
    <t>2004, jaarlijks begrotingsdecreet (facultatieve subsidie)</t>
  </si>
  <si>
    <t>Onbekend</t>
  </si>
  <si>
    <t>Onbekend vermits er naast het toekennen van extra geld aan een aantal polders en wateringen geen doel bekend is</t>
  </si>
  <si>
    <t>Ontvangst/ Uitgave</t>
  </si>
  <si>
    <t>Dalend: -9,7% in 2020 tov 2019</t>
  </si>
  <si>
    <t>Sinds 1/4/2006 (overdracht afdeling Water van depart. LIN naar VMM) wordt deze subsidie gefinancierd vanuit de werkingsdotatie aan VMM</t>
  </si>
  <si>
    <t>Draagt niet bij tot halen doelstellingen integraal waterbeleid</t>
  </si>
  <si>
    <t>Subsidiebesluit polders en wateringen</t>
  </si>
  <si>
    <t>Vermindering overstromingsschade, verbetering ecologische kwaliteit waterlopen</t>
  </si>
  <si>
    <t>Subsidiebesluit P&amp;W</t>
  </si>
  <si>
    <t>Via investeringsdotatie VMM</t>
  </si>
  <si>
    <t>Evaluatie subsidies via gezamenlijke opdracht (kritische screening omgevingssubsidies, oktober 2020)</t>
  </si>
  <si>
    <t>Begrotingsartikel</t>
  </si>
  <si>
    <t>QBX-3QCE2DC-WT</t>
  </si>
  <si>
    <t>QBX-3QCE2DA-WT</t>
  </si>
  <si>
    <t>QBX-2QCEADA-OW</t>
  </si>
  <si>
    <t>QBX-2QCEAOA-OW</t>
  </si>
  <si>
    <t>QBX 2QC005 3670</t>
  </si>
  <si>
    <t>QBX 2QC003 2820</t>
  </si>
  <si>
    <t>QBX 2QC009 3670</t>
  </si>
  <si>
    <t>Basisallocatie</t>
  </si>
  <si>
    <t>Beleidskredieten VMM voor waterbeleid op de eigen begroting</t>
  </si>
  <si>
    <t>Investeringsuitgaven VMM in Vlaamse onbevaarbare waterlopen</t>
  </si>
  <si>
    <t>Werking meetnet Lucht bij VMM</t>
  </si>
  <si>
    <t>De algemene werkingstoelage die het Vlaams Gewest aan de waterbedrijven toekent in het kader van het algemeen belang en ter invulling van hun bovengemeentelijke saneringsverplichting, heeft het streven naar een betaalbare waterfactuur als grondslag. Met de werkingstoelage rijdt het Vlaams Gewest immers het verschilt tussen de jaarlijkse kosten van Aquafin en de opbrengsten uit de bovengemeentelijke saneringsinfrastructuur via de waterfactuur, dicht.  
Bijdrage van sanering aan Goede toestand van grond- en oppervlaktewater in uitvoering van decreet Integraal Waterbeleid en EU kaderrichtlijn Water (EU/2000/60), met ecologische en fysisch-chemische luiken waterkwaliteit en kwantitatieve aspecten, in principe tegen 2015, met (beperkte) uitstelmogelijkheden tot 2021 en 2027, art. 9 KRLW stuurt aan op kostenterugwinning (en dus lage werkingstoelage, zie kolom impact) + (blijven) voldoen aan verplichtingen EU RL Stedelijk Afvalwater + instandhouden bestaande netwerk.</t>
  </si>
  <si>
    <t>Artikel 4.3.1.1.2. §2 van het decreet van 18 juli 2003 betreffende het integraal waterbeleid, gecoördineerd op 15 juni 2018 (Waterwetboek)
Doelstellingen: Stroomgebiedbeheerplannen (VR 18/12/2015)</t>
  </si>
  <si>
    <t>NV Aquafin (100% VO aandeelhouder) voert de waterzuiverings-activiteiten uit voor de VO, waarbij Aquafin deze uitgaven prefinanciert. Types uitgaven zijn terug te betalen over variabele termijnen (15 jaar/30 jaar) wat de begroting vooral bij de opzet van dit mechanisme sterk ontlastte van de begininvesteringen. De hoogte van het budget van NV Aquafin wordt bepaald door de VO (Budgetoverleg). Aquafin dient jaarlijks 1,5% efficiëntiewinsten te behalen.
De drinkwater-maatschappijen ontvangen een inningsbijdrage van 3% om de kosten te dekken voor het ophalen van de bovengemeentelijke bijdrage/vergoeding via de waterfactuur.
Door hervorming watersector in 2005 (zie kolom 'Federaal') betalen bedrijven grotendeels (boven)gemeentelijke saneringsbijdrage als gefactureerde kosten i.p.v. fiscaal niet-aftrekbare heffing.</t>
  </si>
  <si>
    <t xml:space="preserve">De middelen voor de werkingstoelage komen uit het Minafonds en dekken het verschil tussen de jaarlijkse kosten van Aquafin en de inkomsten uit de bovengemeentelijke bijdrage via de waterfactuur.
PM. De constructie met financiering van de waterzuiveringsactiviteiten van Aquafin NV via de drinkwatermaatschappijen (DWM) was in 2005 in grote mate ingegeven door het feit dat de DWM slechts 6% BTW dienen te betalen op hun facturen. Voorheen betaalde de Vlaamse overheid hier 21% BTW op. </t>
  </si>
  <si>
    <t>De burger betaalt een gedeeltelijke bijdrage (circa 75%) in de bovengemeentelijke saneringskosten. Het verschil wordt bijgepast vanuit deze uitgavenpost.</t>
  </si>
  <si>
    <t>Beleidsvoorstellen tot aanpassingen van de waterfactuur in brede zin in bespreking met de voogdijminister.
Internationale benchmark van waterfatuur ter beschikking, alsook evaluatie waterfactuur.</t>
  </si>
  <si>
    <t xml:space="preserve">Versnelde uitbouw van de gemeentelijke saneringsinfrastructuur; de aanleg van de nog ontbrekende gemeentelijke rioleringen meer planmatig en voldoende afgestemd op de realisatie van de bovengemeentelijke zuiveringsinfrastructuur laten verlopen; een duurzame aanpak van het gemeentelijk waterbeheer, in het bijzonder, beter omgaan met hemelwater (bv. infiltratie, buffering en afkoppeling, conform de krachtlijnen van een geïntegreerd rioleringsbeleid).
Bijdrage van sanering aan Goede toestand van grond- en oppervlaktewater in uitvoering van decreet Integraal Waterbeleid en EU kaderrichtlijn Water (EU/2000/60), met ecologische en fysisch-chemische luiken waterkwaliteit en kwantitatieve aspecten, in principe tegen 2015, met (beperkte) uitstelmogelijkheden tot 2021 en 2027. </t>
  </si>
  <si>
    <t>Waterwetboek
Doelstellingen: Stroomgebiedbeheerplannen (VR 18/12/2015)</t>
  </si>
  <si>
    <t>1996
In SGBP 2015 is volledig doelbereik voor selectie (circa 10%) van waterlichamen  vooropgesteld tegen 2021 en deel verbetering van toestand voor de andere.</t>
  </si>
  <si>
    <t>De projecten leveren een positieve bijdrage op de waterkwaliteit (sanering van afvalwaterwater) en de volksgezondheid. Door de aandacht voor het hemelwateraspect is er ook een bijdrage op vlak van wateroverlast en droogte.
Positieve economische terugvloei richting bouwsector.</t>
  </si>
  <si>
    <t>Min of meer stabiel: van 109 mio in BO2015 naar 122 mio in 2021.</t>
  </si>
  <si>
    <t>Subsidies verlopen rechtstreeks vanuit de DAB MINA-fonds naar de lokale besturen (principe "vervuiler betaalt").</t>
  </si>
  <si>
    <t>Dient aangifte in/betaalt heffing, al wordt die maximaal via de drinkwaterfactuur opgehaald.</t>
  </si>
  <si>
    <t>Er is een technische optie tot verkopen participatie in NV Aquafin (becijfering waarde is een opdracht VBH).
Mogelijks biedt het kansen om jaarlijks het dividend (8 mio) binnen NV Aquafin niet uit te keren, maar binnen Aquafin ter beschikking te houden voor investeringen in afvalwaterzuivering.</t>
  </si>
  <si>
    <t>De heffing heeft een financierende rol en een regulerende rol. Concreet betreft het de financiering van de openbare waterzuiveringsinfrastructuur en aanzetten tot gedragswijziging (verontreiniging reduceren - "de vervuiler betaalt")</t>
  </si>
  <si>
    <t>VMM als uitvoerder (heffing, inning), inkomsten komen binnen in het MINAfonds</t>
  </si>
  <si>
    <t>Betaalt heffing via de drinkwaterfactuur</t>
  </si>
  <si>
    <t>Deze VMM-uitgaven zijn gericht op het operationeel beheer van watersystemen (taken noodzakelijk voor de veiligheid (beheer onbevaarbare waterlopen, slibruimingen, rattenbestrijding, exotenbestrijding), voor de bewaking en waarschuwing bij overstromingen, en tevens voor de bewaking van de grondwaterkwaliteit door meting en concrete acties, op het meten, analyseren, inventariseren, rapporteren en modelleren van de afvalwater-, oppervlaktewater- en waterbodemkwaliteit (incl. incidentenwerking) en in het kader van de vestiging en de inning van de milieuheffing, van het economisch toezicht op de (boven)gemeentelijke sanering en de WaterRegulator, het ecologisch toezicht op de uitbouw en het beheer van de saneringsinfrastructuur, inclusief het gegevensbeheer, het adviseren over omgevingsvergunningsaanvragen afvalwaterlozingen en in het kader van de coördinatie en de organisatie van de planning van het integraal waterbeleid.
Bijdrage van operationeel beheer van watersystemen aan Goede toestand van oppervlaktewater en van andere uitgaven dragen bij aan de (onderbouwing van de) goede toestand van grond- en oppervlaktewater in uitvoering van decreet Integraal Waterbeleid en EU kaderrichtlijn Water (EU/2000/60), met ecologische en fysisch-chemische luiken waterkwaliteit en kwantitatieve aspecten, in principe tegen 2015, met (beperkte) uitstelmogelijkheden tot 2021 en 2027 + uitvoering andere internationale verplichtingen (dochterrichtlijn KRLW over grondwater en prioritaire stoffen, drinkwaterrichtlijn (herzien in 2020), zwemwaterrichtlijn, richtlijn Industriële Emissies, ...).</t>
  </si>
  <si>
    <t>Decretale opdrachten VMM - zie regelgeving
Doelstellingen: Stroomgebiedbeheerplannen (VR 18/12/2015) + uitvoering andere internationale verplichtingen (dochterrichtlijn KRLW over grondwater en prioritaire stoffen, drinkwaterrichtlijn (herzien in 2020), zwemwaterrichtlijn, richtlijn Industriële Emissies, ...).</t>
  </si>
  <si>
    <t>Dalend budget (eerdere besparingsrondes)</t>
  </si>
  <si>
    <t xml:space="preserve">Beheer onbevaarbare waterlopen en kwaliteitsvolle invulling decretale opdrachten VMM.
Onderbouwing beleid met meetgegevens
Ter beschikking stelling  gegevens (lokale)overheden.
Verbetering/behoud van de waterkwaliteit. </t>
  </si>
  <si>
    <t>1967 en 2003</t>
  </si>
  <si>
    <t>Groeiend via supplementaire middelen via Minafonds voor SGBP (Stroomgebiedbeheerplannen), Blue Deal en via EU subsidies.</t>
  </si>
  <si>
    <t>Stabiel, jaarlijks circa 25 miljoen euro</t>
  </si>
  <si>
    <t>Stabiel sinds 2016, jaarlijks circa 5 mio</t>
  </si>
  <si>
    <t>Uitgaven rechtstreeks vanuit het MINA-fonds</t>
  </si>
  <si>
    <t>BVR 14/05/2004, loonsubsidie ex-DAC-er, en decretale basis via jaarlijkse begrotingsdecreten (faculatieve subsidie)</t>
  </si>
  <si>
    <t xml:space="preserve">Polders en Wateringen ondersteunen bij investeringen in het kader van het integraal waterbeleid.
Doelstellingen uit het subsidiebesluit:
§ 3. De criteria voor de opmaak van het investeringsprogramma zijn: 
1° de opmaak van waterhuishoudingsplannen krijgt prioriteit boven opdrachten van werken; 
2° de inpasbaarheid van het project in een planmatige aanpak voor integraal waterbeheer in het gebied, in uitvoering van het waterhuishoudingsplan; 
3° de mate waarin natuur en het natuurlijk milieu worden instandgehouden, ontwikkeld en hersteld; 
4° het terugdringen van de risico's op overstromingen door brongerichte aanpak, gerelateerd aan de bestemming van het gebied; 
5° de vermindering van de erosie en het transport van sedimenten naar de waterloop; 
6° de realisatie van meerwaarden ten aanzien van andere milieuthema's; 
7° het efficiënt beheer van de watervoorraden ten behoeve van de verschillende functies. </t>
  </si>
  <si>
    <t>De bouw/verbouwing van poldergebouwen geniet ook van subsidies, maar draagt an sich niet bij tot betere leefmilieukwaliteit</t>
  </si>
  <si>
    <t>Lokale besturen zijn verantwoordelijk voor de uitvoering van de projecten</t>
  </si>
  <si>
    <t>2005: start van sanerings-verplichting van de exploitanten en de opstart van de integrale waterfactuur
In SGBP 2015 is volledig doelbereik voor selectie (circa 10%) van waterlichamen  vooropgesteld tegen 2021 en deel verbetering van toestand voor de andere.</t>
  </si>
  <si>
    <t>(Theoretische) Opties voor opportuniteiten voor laaghangend fruit richting BO2022</t>
  </si>
  <si>
    <t>(Theoretische) Opties voor opportuniteiten ikv brede heroverweging en -5%/-15% scenario's op LT</t>
  </si>
  <si>
    <t>Financiële uitdagingen voor de toekomst</t>
  </si>
  <si>
    <t>OK</t>
  </si>
  <si>
    <t xml:space="preserve">De heffing die de bedrijven betalen investeren ze niet  in milieumaatregelen.
</t>
  </si>
  <si>
    <t>Geen bijkomende impact op milieugebied via tegemoetkoming.</t>
  </si>
  <si>
    <t>Vanuit de Europese Kaderrichtlijn water is er geen verplichting tot het volledig afdekken van de saneringskosten via de bijdrage van de gebruikers. Wel wordt een redelijke bijdrage vooropgesteld. Doordat er geen volledige kostendekking is en er een ook geen lange termijn plannen zijn over de evolutie van de werkingstoelage - deze wordt van jaar tot jaar bepaald -, is de kost voor het Vlaams Gewest onvoorspelbaar evenals is de kost voor water voor burgers en bedrijven onvoorspelbaar. Dit is mede gekoppeld aan de evolutie van de saneringskosten enerzijds en aan betaalbaar houden van de waterfactuur anderzijds.
Onvolledige toepassing van 'vervuiler betaalt beginsel': doordat niet effectieve kost voor sanering aangerekend wordt, kent de gebruiker de echte kost van water niet en blijft water relatief goedkoop’
Wie Aquafin-kosten betaalt (gebruiker of VO via de werkingstoelage), leidt niet tot verschuiving in impact.
Dus via werkingstoelage geen sturingsmogelijkheden t.a.v. Aquafin.</t>
  </si>
  <si>
    <t>Tijdelijke hinder bij de uitvoering van de rioleringswerken. Tekort aan budgettaire middelen op lokaal niveau zorgt voor vertraging van rioleringswerken op het terrein.
Weinig dwingende sturingsmogelijkheden t.a.v. lokale besturen eens subsidiebelofte (opname op programma) gegeven is.</t>
  </si>
  <si>
    <t>De heffing die de bedrijven betalen investeren ze niet in milieumaatregelen.
Aanpassing van parameters/factoren die in heffing meegerekend worden zijn mogelijk.
Beperkt sturend richting hergebruik.</t>
  </si>
  <si>
    <t xml:space="preserve">De nettovergoeding wordt verhoogd met de vennootschapsbelasting, hetgeen naar de federale overheid gaat. 
Daarnaast word via het MINA fonds de werkingstoelage uitgekeerd om de waterfactuur betaalbaar te houden. De middelen hebben geen oormerk, dus eigenlijk kan de vergoeding eigen middelen evengoed gefinancierd worden via verrekening op de werkingstoelage of de waterfactuur. </t>
  </si>
  <si>
    <t xml:space="preserve">Hoogte waterfactuur (gepercipieerd) is een politiek zeer gevoelig item.
</t>
  </si>
  <si>
    <r>
      <t xml:space="preserve">O.b.v. overzicht van huidige financieringsstromen in waterbeleid (https://sgbp.integraalwaterbeleid.be/beheerplan/achtergronddocumenten/ad_financiering-van-water-2017.pdf) blijkt dat VG veel middelen aan sanering besteedt en beperkt aan ecologische ingrepen met bredere baten (ecologie en dus waterplanten, vissen, waterorganismen; waterbodem, hydromorfologie, ...) die ook nodig zijn om goede toestand te bereiken.
</t>
    </r>
    <r>
      <rPr>
        <sz val="10"/>
        <color rgb="FFFF0000"/>
        <rFont val="Times New Roman"/>
        <family val="1"/>
      </rPr>
      <t xml:space="preserve">
</t>
    </r>
    <r>
      <rPr>
        <sz val="10"/>
        <rFont val="Times New Roman"/>
        <family val="1"/>
      </rPr>
      <t xml:space="preserve">2 Pilots (2020)9768 en 9777; eerste stap ingebrekestelling niet-naleving KRLW wegens onvoldoende inzet middelen bereiken goede waterkwaliteit
</t>
    </r>
  </si>
  <si>
    <t xml:space="preserve">
</t>
  </si>
  <si>
    <t xml:space="preserve">-&gt; Feedback entiteiten op de kritische en verkennende (bijkomende) vragen/bedenkingen </t>
  </si>
  <si>
    <t>ALGEMENE AANDACHTSPUNTEN WATERBELEID IN VLAANDEREN</t>
  </si>
  <si>
    <r>
      <t xml:space="preserve">1- </t>
    </r>
    <r>
      <rPr>
        <b/>
        <sz val="10"/>
        <rFont val="Times New Roman"/>
        <family val="1"/>
      </rPr>
      <t>Vlaanderen haalt op basis van constant beleid geen enkele van de opgelegde doelstellingen van de EU-KaderRichtLijn Water!</t>
    </r>
    <r>
      <rPr>
        <sz val="10"/>
        <rFont val="Times New Roman"/>
        <family val="1"/>
      </rPr>
      <t xml:space="preserve"> Op langere termijn volgt via de EU dan een ingebrekestelling in fase 1 (momenteel reeds in onderzoek via 2 opgestarte pilots) met </t>
    </r>
    <r>
      <rPr>
        <b/>
        <sz val="10"/>
        <rFont val="Times New Roman"/>
        <family val="1"/>
      </rPr>
      <t>zeer zware EU-boetes</t>
    </r>
    <r>
      <rPr>
        <sz val="10"/>
        <rFont val="Times New Roman"/>
        <family val="1"/>
      </rPr>
      <t xml:space="preserve"> (niet te voorspellen wanneer en hoe hoog). Het probleem situeert zich echter op de korte termijn vooral in rechtzaken waarbij burgers/ngo's naar analogie met de Klimaatzaak de Vlaamse overheid via de rechter tot bindende bijkomende maatregelen wil dwingen. De Nederlandse rechtsuitspraken inzake PAS (stikstof) leiden daar tot een zware vergunningenstop en grote negatieve effecten op de Nederlandse economie, waarbij de overheid werd gedwongen tot paniekmaatregelen. Dergelijke "</t>
    </r>
    <r>
      <rPr>
        <b/>
        <sz val="10"/>
        <rFont val="Times New Roman"/>
        <family val="1"/>
      </rPr>
      <t>Waterzaak"</t>
    </r>
    <r>
      <rPr>
        <sz val="10"/>
        <rFont val="Times New Roman"/>
        <family val="1"/>
      </rPr>
      <t xml:space="preserve"> dreigt maar dient dus vermeden te worden via bijkomende investeringen richting "voortgang" in het waterbeleid.</t>
    </r>
  </si>
  <si>
    <t>Extra relevante info ENT?</t>
  </si>
  <si>
    <t xml:space="preserve">1- BTW-constructie optimaal?: de verliezen aan te betalen BTW werden reeds meegenomen in de grote hervorming van 2005, en dit via de constructie via  dedrinkwatermaatschappijen (6%) 
</t>
  </si>
  <si>
    <t>ESR-UITGAVEN 12.11 Beleidsuitgaven water (exploitatiekosten meetnetten, inningskosten milieuheffing, economisch en ecologisch toezicht, integraal waterbeleid, operationeel waterbeheer, communicatie met de doelgroepen,…)</t>
  </si>
  <si>
    <t>De voorbije jaren werd er reeds lineair bespaard op deze werkingsbudgetten, waardoor de realisatie van efficiëntiewinsten een noodzaak waren. Besparen op dit budget leidt tot het missen van de targets en gegarandeerd kwaliteitsverlies op dit domein.</t>
  </si>
  <si>
    <t xml:space="preserve">1- Het budget voor Waterbouwkundige werken conform de huidige werkingsprincipes is ontoereikend. De kosteneffectiviteit van de maatregelen (bv. hermeandering waterlopen) binnen dit budget ligt verhoudingsgewijs hoog met het oog op de verbetering van de waterkwaliteit en andere waterdoelstellingen.
2- Hoe worden projecten momenteel geprioriteerd binnen VMM? Gebeurt dit op basis van kosteneffectiviteitsanalyses? 
-&gt; Nee, verloopt meer in functie van de opportuniteiten van het moment, zoals grondbeschikbaarheid. het betreft een complexe puzzel aan beoogde outpunt/input, de uitgaven worden project per project geëvalueerd.  
</t>
  </si>
  <si>
    <r>
      <t xml:space="preserve">1- </t>
    </r>
    <r>
      <rPr>
        <b/>
        <sz val="10"/>
        <rFont val="Times New Roman"/>
        <family val="1"/>
      </rPr>
      <t>De Blue Deal is een strategische prioriteit voor Vlaanderen</t>
    </r>
    <r>
      <rPr>
        <sz val="10"/>
        <rFont val="Times New Roman"/>
        <family val="1"/>
      </rPr>
      <t xml:space="preserve"> de komende jaren. Zie ook naar het grote aandeel van Blue Deal in het Relance-beleid voor Vlaanderen.</t>
    </r>
  </si>
  <si>
    <t xml:space="preserve">Dit instrument ligt zeer dicht bij de uitgaven voor waterbouwkundige werken, en is vanuit de historiek een apart budget. De conclusies zijn dezelfde als in de rij met de waterbouwkundige werken. 
Er is een aanvullende financiering vanuit OVAM, het departement Omgeving, ANB en OVAM met het oog op het halen van deze doelstellingen inzake Stroomgebiedbeheersplannen (wekring CIW).
</t>
  </si>
  <si>
    <t xml:space="preserve">Polders en Wateringen zijn een soort van intercommunale, zij beheren naast de gebieden van de P&amp;W ook gemeentelijke en provinciale waterlopen, zelfs VMM waterlopen. De gebieden binnen de P&amp;W dekken circa 25% van het Vlaamse grondgebied. De bestuursorganen werken vrij landbouwgericht in de open ruimte. Er zetelen immers veel landbouwers in de betrokken bestuursorganen. De werking is klassiek georiënteerd, de gedachte van integraal waterbeleid ligt nog moeilijk. De P&amp;W zijn nuttig in werken op het terrein (zie rij investeringssubsidies P&amp;W), er is echter een grote variëteit in de kwaliteit van werking in de verschillende P&amp;W. 
P&amp;W kunnen zelf belastingen innen bij grondwet, en zij zijn hiertoe gemachtigd tav. alle grondeigenaars in het betrokken gebied (Polder of Watering).  Qua grootteorde spreken we dan bv. over 25 euro/jaar in een bepaalde Limburgse zone, en totale inkomsten in Vlaanderen aan belastingen van circa 10 mio euro. De gemeenten en provincies betalen de P&amp;W extra om alle taken in de overgedragen gebieden op te nemen.
Het is een decretale bevoegdheid, en Vlaanderen kan de besparing dus zelf beslissen. Hier is uiteraard wel juridisch werk aan gekoppeld.
</t>
  </si>
  <si>
    <t>1- Er staat nog een bedrag van 2,5 miljoen euro (waarvan 0,2 miljoen euro aan intresten) open aan waterheffingen bij het Belgische leger. In het verleden werden deze bedragen niet betaald (net 2,9 mio euro vervallen). In het kader van de Brede Vlaamse Heroverweging zou dit tegoed aan heffingen potentieel opgeëist kunnen worden.</t>
  </si>
  <si>
    <t>De maatregelen bij laaghangend fruit werken ook door op de langere termijn.</t>
  </si>
  <si>
    <t xml:space="preserve">De onderhouds- en vervangingskosten van het steeds groeiende patrimonium van de NV Aquafin belast de toekomstige Vlaamse begroting. Dit geldt voor de noodzakelijke onderhoudskosten aan de gewestelijke saneringsinfrastructuur onder beheer van NV Aquafin  infra (gebouwd na 1990). De meerkost kan richtinggevend geraamd worden op +20% tov de huidige onderhoudskosten. </t>
  </si>
  <si>
    <r>
      <t xml:space="preserve">1- De </t>
    </r>
    <r>
      <rPr>
        <b/>
        <sz val="10"/>
        <rFont val="Times New Roman"/>
        <family val="1"/>
      </rPr>
      <t>onderhouds- en vervangingskosten van het steeds groeiende rioleringspatrimonium</t>
    </r>
    <r>
      <rPr>
        <sz val="10"/>
        <rFont val="Times New Roman"/>
        <family val="1"/>
      </rPr>
      <t xml:space="preserve"> </t>
    </r>
    <r>
      <rPr>
        <b/>
        <sz val="10"/>
        <rFont val="Times New Roman"/>
        <family val="1"/>
      </rPr>
      <t>van de gemeenten</t>
    </r>
    <r>
      <rPr>
        <sz val="10"/>
        <rFont val="Times New Roman"/>
        <family val="1"/>
      </rPr>
      <t xml:space="preserve"> belast (indirect) de toekomstige Vlaamse begroting. Dit geldt het meeste voor de (oudere) gemeentelijke saneringsinfrastructuur die onderhouden moeten worden door de gemeenten. De meerkost kan richtinggevend geraamd worden op +20% tov de huidige onderhoudskosten. Er werden rond 2013 in dit kader financieringsformules onderzocht van "sale&amp;lease back"  maar deze pistes liepen dood.
2- De </t>
    </r>
    <r>
      <rPr>
        <b/>
        <sz val="10"/>
        <rFont val="Times New Roman"/>
        <family val="1"/>
      </rPr>
      <t>verdere investeringskosten in de uitbouw van van de gewestelijke en gemeentelijke waterzuiveringsinfrastructuur</t>
    </r>
    <r>
      <rPr>
        <sz val="10"/>
        <rFont val="Times New Roman"/>
        <family val="1"/>
      </rPr>
      <t xml:space="preserve"> richting invulling van de doelstellingen van de KRL Water (onder constant beleid) belasten de toekomstige Vlaamse begroting.  
3- Vanaf 1990 werden de uitgaven van de Vlaamse overheid in de uitbouw van het saneringsnetwerk gedebudgetteerd via NV Aquafin (in 1/15e of 1/30 in functie van de afschrijftermijnen van de investeringen). Momenteel komen deze </t>
    </r>
    <r>
      <rPr>
        <b/>
        <sz val="10"/>
        <rFont val="Times New Roman"/>
        <family val="1"/>
      </rPr>
      <t>gedebudgetteerde uitgaven bij NV Aquafin op kruissnelheid</t>
    </r>
    <r>
      <rPr>
        <sz val="10"/>
        <rFont val="Times New Roman"/>
        <family val="1"/>
      </rPr>
      <t xml:space="preserve">, waardoor de financiële lasten hiervan maximaal zijn de komende jaren, en er dus geen positief effect meer is aan die debudgetteringen uit het verleden.
</t>
    </r>
  </si>
  <si>
    <t>1- hoe groot zijn de administratieve lasten van deze regeling voor VO en voor de heffingsplichtigen? Alternatief mogelijk?
-&gt; VMM stelt dat er relatief weinig werkingskosten zijn ingevolge de grote mate van digitalisering (+/- 100%). De VTE-inzet op dit proces werd sterk afgebouwd via deze efficiëntiewinsten (tot grootteorde 40 koppen vnl. van niveau C). 
2- Waarom verloopt een deel van deze inningen via de waterfactuur (riolen) en een deel via de heffingsbiljetten (oppervlaktewaterlozende bedrijven)? Kan dit niet eenvoudiger? 
-&gt; Watermaatschappijen mogen geen bijdragen vestigen bij oppervlaktewaterlozende bedrijven gezien deze bijdrage gerelateerd is aan de waterzuivering door Aquafin en deze bedrijven hier geen gebruik van maken.
-&gt; dit proces werd in het kader van een expliciete opdracht in het Regeeropdracht samen met Vlabel onderzocht. Er werd geconcludeerd dat er geen grote efficiëntiewinsten meer te bereiken zijn binnen het huidige werkingskader.
3- Het is moeilijk om verhoudingen te schetsen tussen de tarieven voor huishuidens en bedrijven (veel parameters).
-&gt; het tarief hangt inderdaad af van vele parameters, o.a. de doelstelling waarvoor dit water wordt gebruikt, bv. het tarief voor het beregenen in de land- en tuinbouw is zeker lager dan het huishoudelijk tarief, welke op zich dan zeker lager is dan het tarief voor de chemische sector.</t>
  </si>
  <si>
    <r>
      <t xml:space="preserve">1- Het lijkt mogelijk om het positieve ESR-effect van de </t>
    </r>
    <r>
      <rPr>
        <b/>
        <sz val="10"/>
        <rFont val="Times New Roman"/>
        <family val="1"/>
      </rPr>
      <t>uitkering van het dividend uit de werking van de NV Aquafin (eigenlijk principieel een voorziening voor risico-dekking, maar risico's zijn onder controle) richting Vlaamse overheid anders te benaderen</t>
    </r>
    <r>
      <rPr>
        <sz val="10"/>
        <rFont val="Times New Roman"/>
        <family val="1"/>
      </rPr>
      <t xml:space="preserve"> zodat jaarlijks een significant bedrag aan federale </t>
    </r>
    <r>
      <rPr>
        <b/>
        <sz val="10"/>
        <rFont val="Times New Roman"/>
        <family val="1"/>
      </rPr>
      <t>vennootschapsbelasting op dat dividend vermeden</t>
    </r>
    <r>
      <rPr>
        <sz val="10"/>
        <rFont val="Times New Roman"/>
        <family val="1"/>
      </rPr>
      <t xml:space="preserve"> kan worden (</t>
    </r>
    <r>
      <rPr>
        <b/>
        <sz val="10"/>
        <rFont val="Times New Roman"/>
        <family val="1"/>
      </rPr>
      <t>voor 2021 geraamd op 5,2 miljoen EUR</t>
    </r>
    <r>
      <rPr>
        <sz val="10"/>
        <rFont val="Times New Roman"/>
        <family val="1"/>
      </rPr>
      <t xml:space="preserve">). Zo wordt bijvoorbeeld gedacht aan een constructie via de werkingstoelage aan de drinkwatermaatschappijen, waarbij het bedrag aan uit te keren dividend binnen NV Aquafin (+/- 8 mio/jaar) ter beschikking zou blijven voor het uitvoeren van (een multiplicator aan) investeringen in afvalwaterzuivering. 
</t>
    </r>
    <r>
      <rPr>
        <b/>
        <sz val="10"/>
        <rFont val="Times New Roman"/>
        <family val="1"/>
      </rPr>
      <t>Opgelet</t>
    </r>
    <r>
      <rPr>
        <sz val="10"/>
        <rFont val="Times New Roman"/>
        <family val="1"/>
      </rPr>
      <t xml:space="preserve">: het blijft steeds van primordiaal belang om NV Aquafin uit de ESR-consolidatiekring te houden!
2- De verkoop van de aandelen in de NV Aquafin biedt een theoretische eenmalige opbrengst tot maximaal 218 mio euro (verkoop van 49,9% van de PMV-aandelen) op basis van en snelle schatting van de huidige marktwaarde van de aandelen van de PMV. De verankering van het aandeelhouderschap is wettelijk bepaald in het waterwetboek (50% + 1 aandeel). Deze verankering is voor de investeerders/bankiers van groot belang : in hun contracten staat steeds een clausule “change of control” ; deze clausule verwijst bij Aquafin steeds naar het overeenkomstige artikel van het waterwetboek. Deze clausule triggert een “event of default” . In mensentaal : als het aandeelhouderschap drastisch aangepast wordt dan betekent dit voor de investeerders dat ze een andere partij financieren en kunnen ze hun centen terug vragen. Dit is niet het geval zolang het Vlaamse Gewest direct of indirect 50% + 1 aandeel aanhoudt. Er zal in geval van verkoop best een aandeelhoudersovereenkomst gesloten worden met de nieuwe aandeelhouder (alleen nodig als er een investeerder is die een substantieel deel van de aandelen overneemt). In die aandeelhoudersovereenkomst zal wel bepaald dienen te worden hoe de raad van bestuur samengesteld wordt. Dit betekent dat niet de volledige raad van bestuur aangeduid wordt door het Vlaamse Gewest. De controle over Aquafin door het Vlaamse Gewest blijft behouden gezien deze toch gebeurt via de beheersovereenkomst. Deze beheersovereenkomst moet eerst up to date gezet worden: na de verkoop is het in de kader van de Europese regelgeving quasi niet meer mogelijk om fundamentele aanpassingen te doen (men verkoopt eigenlijk de aandelen samen met de beheersovereenkomst). Men mag verwachten dat wanneer privéaandeelhouders in het aandeelhouderschap komen de discussies over het toezicht en het bepalen van de winst iets scherper zullen zijn. Het is daarom ook van groot belang dat zowel in de beheersovereenkomst als in de aandeelhoudersovereenkomst heel duidelijke afspraken gemaakt worden. Bijgevolg heeft de verkoop van een significant deel aandelen een aantal belangrijke strategische nadelen. 
</t>
    </r>
    <r>
      <rPr>
        <b/>
        <sz val="10"/>
        <rFont val="Times New Roman"/>
        <family val="1"/>
      </rPr>
      <t>Opgelet</t>
    </r>
    <r>
      <rPr>
        <sz val="10"/>
        <rFont val="Times New Roman"/>
        <family val="1"/>
      </rPr>
      <t>: het blijft steeds van primordiaal belang om NV Aquafin uit de ESR-consolidatiekring te houden!</t>
    </r>
  </si>
  <si>
    <r>
      <t xml:space="preserve">1- </t>
    </r>
    <r>
      <rPr>
        <b/>
        <sz val="10"/>
        <rFont val="Times New Roman"/>
        <family val="1"/>
      </rPr>
      <t>Verhogen van de heffingstarieven voor grondwater</t>
    </r>
    <r>
      <rPr>
        <sz val="10"/>
        <rFont val="Times New Roman"/>
        <family val="1"/>
      </rPr>
      <t xml:space="preserve"> in de optiek van "de vervuiler betaalt" en de bestrijding van droogte. Momenteel is er een regulerend systeem met extra aandacht voor de bescherming van gevoelige grondwaterlagen (tarieven van 0,08 euro/m² tot 0,4 euro/m² voor gevoelige peilen), met om de 6 jaar een (door de sectoren geapprecieerde) evaluatie van het systeem. De heffingsplichtigen zijn voornamelijk landbouwers en drinkwatermaatschappijen, waarbij deze laatste de extra heffingen wel zouden (kunnen) doorrekenen in de drinkwatertarieven.  VMM wijst erop dat het een beleidskeuze zou kunnen zijn om de heffingen stevig te verhogen, maar pleit er toch voor om deze aanpassingen bij voorkeur in te kapselen in het 6-jaar evaluatiesysteem. De doorlooptijd zou sowieso steeds langer zijn dan ESR-realisatie in 2022. Aanvullend: er zijn momenteel reeds initiatieven lopende om de informatie van de erkende plaatsers te gebruiken met het oog op de realisatie van extra ontvangsten (er zijn echter slechts 4 verzegelaars).
</t>
    </r>
  </si>
  <si>
    <r>
      <t xml:space="preserve">Het </t>
    </r>
    <r>
      <rPr>
        <b/>
        <sz val="10"/>
        <rFont val="Times New Roman"/>
        <family val="1"/>
      </rPr>
      <t>droogtebeleid is een strategische prioriteit voor Vlaanderen</t>
    </r>
    <r>
      <rPr>
        <sz val="10"/>
        <rFont val="Times New Roman"/>
        <family val="1"/>
      </rPr>
      <t xml:space="preserve"> de komende jaren. Zie ook naar het grote aandeel van Blue Deal in het Relance-beleid voor Vlaanderen.
Op de ranglijst van de waterschaarste van het World Resources Institute prijkt België op de 23ste plaats op 164 landen, vooral na landen in het Midden-Oosten en Noord-Afrika. In Europa scoren alleen Cyprus en San Marino slechter. Door ons gebrek aan rivieren en onze grote bevolkingsdichtheid is de waterstress – de verhouding tussen de vraag en de beschikbaarheid van water per persoon – in ons land hoger dan in Griekenland, Spanje, Portugal en Italië, landen die we nochtans meer met droogte associëren. </t>
    </r>
  </si>
  <si>
    <r>
      <t xml:space="preserve">Het </t>
    </r>
    <r>
      <rPr>
        <b/>
        <sz val="10"/>
        <rFont val="Times New Roman"/>
        <family val="1"/>
      </rPr>
      <t>realiseren van de doelstellingen van de KRLW vraagt bijkomende investeringen.</t>
    </r>
  </si>
  <si>
    <t>Subsidiebesluit aanleg van gemeentelijke rioleringsprojecten en kleinschalige waterzuiveringsinstallaties</t>
  </si>
  <si>
    <r>
      <t xml:space="preserve">1- Er kan beslist worden tot een </t>
    </r>
    <r>
      <rPr>
        <b/>
        <sz val="10"/>
        <rFont val="Times New Roman"/>
        <family val="1"/>
      </rPr>
      <t>verhoging van de heffingstarieven van de oppervlaktewaterheffing</t>
    </r>
    <r>
      <rPr>
        <sz val="10"/>
        <rFont val="Times New Roman"/>
        <family val="1"/>
      </rPr>
      <t xml:space="preserve"> in het kader van "de vervuiler betaalt". Dergelijke verhoging heeft een bepaalde doorlooptijd waardoor deze wellicht niet realiseerbaar is in ESR in 2022. Concreet dient er gerekend op +/- 2 jaar doorlooptijd, waardoor een verhoogde heffing via het programmadecreet bij BO 2022 ongeveer voor 2/3e doorrekent in 2023 en voor 1/3e in 2024. Vork van +5% tot +15%.</t>
    </r>
  </si>
  <si>
    <r>
      <t xml:space="preserve">1- De kosteneffectiviteit van investeringen in 'harde' infrastructuur', zoals rioleringen, ligt volgens VMM richting invulling van de engagementen van de Kaderrichtlijn Water lager dan investeringen in 'zachte' infrastructuur (beheer waterlopen, …). Via een </t>
    </r>
    <r>
      <rPr>
        <b/>
        <sz val="10"/>
        <color theme="9"/>
        <rFont val="Times New Roman"/>
        <family val="1"/>
      </rPr>
      <t>shift in de watergebonden uitgavenportefeuille</t>
    </r>
    <r>
      <rPr>
        <sz val="10"/>
        <color theme="9"/>
        <rFont val="Times New Roman"/>
        <family val="1"/>
      </rPr>
      <t xml:space="preserve"> van de Vlaamse overheid zou hetzelfde rendement kunnen gehaald worden naar bepaalde KRL-parameters met minder budget.
</t>
    </r>
  </si>
  <si>
    <r>
      <t xml:space="preserve">1- VMM is nog steeds eigenaar van drinkwaterinfrastructuur die in het verleden (o.m. jaren '80 en '90) door de Vlaamse overheid werd gebouwd. Het gaat om de spaarbekkens van Broechem en Eeckhoven (in gebruik door WaterLink) en de zogenaamde veiligheidsleiding aan de kust (verbinding tussen de netten van IWVA, Farys en De Watergroep). Er is geen informatie over de </t>
    </r>
    <r>
      <rPr>
        <b/>
        <sz val="10"/>
        <rFont val="Times New Roman"/>
        <family val="1"/>
      </rPr>
      <t>eventuele bereidheid van de drinkwatermaatschappijen om deze infrastructuur te verwerven noch over een eventuele overnameprijs.</t>
    </r>
    <r>
      <rPr>
        <sz val="10"/>
        <rFont val="Times New Roman"/>
        <family val="1"/>
      </rPr>
      <t xml:space="preserve"> Een 15-tal jaar geleden verwierf De Watergroep wel de spaarbekkens van Kluizen en De Blankaart die tot dan eigendom waren van het Vlaamse Gewest. De bouwkost van de 2 spaarbekkens lag eertijds in de grootte-orde van 25 miljoen euro per stuk, de bouw van de leiding kostte ongeveer 10 miljoen euro. De huidige waarde is niet bekend. Het gebruik van deze infrastructuur wordt momenteel niet vergoed door de drinkwatermaatschappijen.
2- Door het Vlaams Gewest wordt de rioolwaterzuiveringsinfrastructuur die verworven werd voor de oprichting van de NV Aquafin gratis ter beschikking gesteld. Inmiddels is het grootste gedeelte van dit patrimonium (grond en RWZI) verkocht aan de NV Aquafin en is de VMM en het Vlaams Gewest nog voor een gedeelte eigenaar van dit patrimonium. Er zou kunnen geopteerd worden de rest van dit </t>
    </r>
    <r>
      <rPr>
        <b/>
        <sz val="10"/>
        <rFont val="Times New Roman"/>
        <family val="1"/>
      </rPr>
      <t>patrimonium te verkopen aan NV Aquafin</t>
    </r>
    <r>
      <rPr>
        <sz val="10"/>
        <rFont val="Times New Roman"/>
        <family val="1"/>
      </rPr>
      <t xml:space="preserve">. De vermoedelijke opbrengst hiervan wordt geraamd op </t>
    </r>
    <r>
      <rPr>
        <b/>
        <sz val="10"/>
        <rFont val="Times New Roman"/>
        <family val="1"/>
      </rPr>
      <t>30 mio euro</t>
    </r>
    <r>
      <rPr>
        <sz val="10"/>
        <rFont val="Times New Roman"/>
        <family val="1"/>
      </rPr>
      <t>.</t>
    </r>
  </si>
  <si>
    <r>
      <t xml:space="preserve">1. Gegeven de actuele droogteproblematiek en vanuit de optiek "de vervuiler/gebruiker betaalt" zou het logisch zijn om de (zeer lage) </t>
    </r>
    <r>
      <rPr>
        <b/>
        <sz val="10"/>
        <color theme="9"/>
        <rFont val="Times New Roman"/>
        <family val="1"/>
      </rPr>
      <t>boetes voor illegale grondwaterboringen</t>
    </r>
    <r>
      <rPr>
        <sz val="10"/>
        <color theme="9"/>
        <rFont val="Times New Roman"/>
        <family val="1"/>
      </rPr>
      <t xml:space="preserve"> (plaatsende bedrijven/klanten) te gaan verhogen. Dit vergt wel extra handhavingskosten om regulerend én financierend effect te kunnen hebben. Er dient wel genuanceerd te worden dat het net de trekkingen via talrijke kleine verbruikers uit ondiepe lagen zijn die voornamelijk aanleiding geven tot verdroging geeft. 
2- Aanvullend wordt er trouwens ook aan </t>
    </r>
    <r>
      <rPr>
        <b/>
        <sz val="10"/>
        <color theme="9"/>
        <rFont val="Times New Roman"/>
        <family val="1"/>
      </rPr>
      <t>nieuwe grondwaterheffingen gedacht, o.m. gericht op bemalingen</t>
    </r>
    <r>
      <rPr>
        <sz val="10"/>
        <color theme="9"/>
        <rFont val="Times New Roman"/>
        <family val="1"/>
      </rPr>
      <t xml:space="preserve">.
3- Er is momenteel geen </t>
    </r>
    <r>
      <rPr>
        <b/>
        <sz val="10"/>
        <color theme="9"/>
        <rFont val="Times New Roman"/>
        <family val="1"/>
      </rPr>
      <t>heffing voor het capteren van water uit onbevaarbare waterlopen</t>
    </r>
    <r>
      <rPr>
        <sz val="10"/>
        <color theme="9"/>
        <rFont val="Times New Roman"/>
        <family val="1"/>
      </rPr>
      <t xml:space="preserve"> (in tegenstelling tot de bevaarbare waterlopen). Het zou vanuit de optiek "de vervuiler/gebruiker betaalt" logisch zijn dat er daar een retributie voor het waterbeheer door VMM) of regulerende heffing zou komen richting de betrokken landbouwers en bedrijven. 
</t>
    </r>
  </si>
  <si>
    <t>Investeringssubsidies aan Polders en Wateringen</t>
  </si>
  <si>
    <r>
      <t xml:space="preserve">1- In het bredere kader van het BRV is het de bedoeling om bijkomend </t>
    </r>
    <r>
      <rPr>
        <b/>
        <sz val="10"/>
        <color theme="9"/>
        <rFont val="Times New Roman"/>
        <family val="1"/>
      </rPr>
      <t>wonen in gebieden met een te laag voorzieningenniveau en te lage knooppuntwaarde te ontraden</t>
    </r>
    <r>
      <rPr>
        <sz val="10"/>
        <color theme="9"/>
        <rFont val="Times New Roman"/>
        <family val="1"/>
      </rPr>
      <t xml:space="preserve">. De maatschappelijke kost voor wonen in versnipperde gebieden is hoog: extra milieukosten via extra autoverplaatsingen, dure aanleg nutsvoorzieningen (km-lange rioleringen),  ontsnippering, ... Er zou beleidsmatig geëvolueerd moeten worden naar het gebiedsgericht stoppen van subsidiëring van wonen, en het internaliseren van de maatschappelijke kosten bij de bewoners. 
In dit kader kan bekeken worden om de </t>
    </r>
    <r>
      <rPr>
        <b/>
        <sz val="10"/>
        <color theme="9"/>
        <rFont val="Times New Roman"/>
        <family val="1"/>
      </rPr>
      <t>kosten van de private waterzuivering in de buitengebieden integraal decretaal te verplichten</t>
    </r>
    <r>
      <rPr>
        <sz val="10"/>
        <color theme="9"/>
        <rFont val="Times New Roman"/>
        <family val="1"/>
      </rPr>
      <t xml:space="preserve"> voor de eigenaars/verkopers in plaats van te subsidiëren (bv. geen verkoop van patrimonium zonder privaat waterzuiveringssysteem).  Doordat de resterende op het rioleringsnet aan te sluiten gebieden (ondanks dat aansluitingstarget &lt;100% is) zeer kostelijk zijn (aantal km) en (deels) in dit gebied liggen, is het besparingspotentieel groot. Alternatief in de buitengebieden kan ook zijn om het systeem van de aanleg van rioleringen te vervangen door alternatieve (netwerkloze) vormen van waterzuivering. 
2- </t>
    </r>
    <r>
      <rPr>
        <b/>
        <sz val="10"/>
        <color theme="9"/>
        <rFont val="Times New Roman"/>
        <family val="1"/>
      </rPr>
      <t xml:space="preserve">Vlaamse investeringsagenda MOW/AQF/VMM </t>
    </r>
    <r>
      <rPr>
        <sz val="10"/>
        <color theme="9"/>
        <rFont val="Times New Roman"/>
        <family val="1"/>
      </rPr>
      <t xml:space="preserve">opmaken en mogelijks ook private spelers zoals de drinkwatermaatschappijen en nutsvoorzieners (Fluxys en de telecombedrijven)  betrekken, om zo investeringen in infrastructuur (bv. meermaals openleggen zelfde wegen) onderling beter af te stemmen. </t>
    </r>
  </si>
  <si>
    <r>
      <t xml:space="preserve">1- Obv. KRL Water Art.9 ("redelijke bijdrage in de kosten") is het te verantwoorden de </t>
    </r>
    <r>
      <rPr>
        <b/>
        <sz val="10"/>
        <rFont val="Times New Roman"/>
        <family val="1"/>
      </rPr>
      <t>bijdragedekkingsgraad van de "vervuilers/gebruikers"</t>
    </r>
    <r>
      <rPr>
        <sz val="10"/>
        <rFont val="Times New Roman"/>
        <family val="1"/>
      </rPr>
      <t xml:space="preserve"> via een duidelijk meerjarentraject te verhogen, en zodoende de impact op de Vlaamse begroting beperken.</t>
    </r>
    <r>
      <rPr>
        <b/>
        <sz val="10"/>
        <rFont val="Times New Roman"/>
        <family val="1"/>
      </rPr>
      <t xml:space="preserve"> Jaarlijkse besparingsvork ligt tussen 0 euro en 133 mio euro</t>
    </r>
    <r>
      <rPr>
        <sz val="10"/>
        <rFont val="Times New Roman"/>
        <family val="1"/>
      </rPr>
      <t xml:space="preserve"> ifv. de gekozen mate van toepassing "de vervuiler betaalt". 
Aandachtspunten bij uitrol: 
- er is bij VMM een benchmark beschikbaar op niveau EU: voor huishoudens in VL is er ruwweg 80% doorrekening van de drinkwater- en waterzuiveringskosten; dit is iets lager dan het gemiddelde in de EU; meerdere lidstaten rekenen 100% door, maar in VL is gegeven de specifieke context de prijs/m³ reeds vrij hoog. 
- nodige aandacht houden voor gerichte sociale correcties 
- de waterprijs is richting huishoudens niet elastisch, dus geen gedragswijziging of impact op de targets te verwachten
- doorlooptijd om te concretiseren kan vrij kort zijn (duurde circa 1 jaar in 2014). 
2- Target k</t>
    </r>
    <r>
      <rPr>
        <b/>
        <sz val="10"/>
        <rFont val="Times New Roman"/>
        <family val="1"/>
      </rPr>
      <t>ostenefficiëntiebesparing bij Aquafin verhogen</t>
    </r>
    <r>
      <rPr>
        <sz val="10"/>
        <rFont val="Times New Roman"/>
        <family val="1"/>
      </rPr>
      <t xml:space="preserve"> (nu 1,5%/jaar). Op het budgetoverleg waar de budgetten voor de niet-private Aquafin  activiteiten bepaald worden, werden eerder voorstellen geformuleerd om dit percentage echter tijdelijk naar beneden te brengen  om zodoende noodzakelijke digitaliseringstrajecten in de watersector (VMM/Aquafin) ter waarde van 34 mio te financieren. De Raad van Bestuur van NV Aquafin heeft volgens VMM aangegeven deze efficiëntiewinsten (2,17 mio in BO2021) bij voorkeur zelf te herinvesteren binnen Aquafin, en bij voorkeur in uitgaven ter ondersteuning van hun private marktactiviteiten.
</t>
    </r>
    <r>
      <rPr>
        <sz val="10"/>
        <color theme="9"/>
        <rFont val="Times New Roman"/>
        <family val="1"/>
      </rPr>
      <t xml:space="preserve">3- de drinkwatermaatschappijen ontvangen een </t>
    </r>
    <r>
      <rPr>
        <b/>
        <sz val="10"/>
        <color theme="9"/>
        <rFont val="Times New Roman"/>
        <family val="1"/>
      </rPr>
      <t xml:space="preserve">inningsbijdrage van 3,61% </t>
    </r>
    <r>
      <rPr>
        <sz val="10"/>
        <color theme="9"/>
        <rFont val="Times New Roman"/>
        <family val="1"/>
      </rPr>
      <t xml:space="preserve">om de kosten te dekken voor het ophalen van de bovengemeentelijke bijdrage/vergoeding via de waterfactuur, inclusief dekking voor dubieuze debiteuren (wanbetalers). Deze bijdrage </t>
    </r>
    <r>
      <rPr>
        <b/>
        <sz val="10"/>
        <color theme="9"/>
        <rFont val="Times New Roman"/>
        <family val="1"/>
      </rPr>
      <t xml:space="preserve">zou verlaagd kunnen worden. Jaarlijkse besparingsvork ligt tussen 0 en 12 mio euro (geen vergoeding). </t>
    </r>
    <r>
      <rPr>
        <sz val="10"/>
        <color theme="9"/>
        <rFont val="Times New Roman"/>
        <family val="1"/>
      </rPr>
      <t xml:space="preserve">Een eventuele verlaging van deze bijdrage kan door de drinkwatermaatschappijen doorgerekend worden in de drinkwaterprijs voor hun regio. VMM stelt dat het bijdragepercentage redelijk lijkt op het eerste gezicht, maar er is wel sprake van een moeilijk definieerbare scheiding tusen de kosten van de maatschappijen voor hun publieke taken en deze voor hun private taken. </t>
    </r>
  </si>
  <si>
    <r>
      <t>1- Er kan geopteerd worden voor het</t>
    </r>
    <r>
      <rPr>
        <b/>
        <sz val="10"/>
        <color theme="9" tint="-0.24997000396251678"/>
        <rFont val="Times New Roman"/>
        <family val="1"/>
      </rPr>
      <t xml:space="preserve"> verlagen van de jaarlijkse subsidiebedragen voor de aanleg van gemeentelijke rioleringen met bijvoorbeeld 20%</t>
    </r>
    <r>
      <rPr>
        <sz val="10"/>
        <color theme="9" tint="-0.24997000396251678"/>
        <rFont val="Times New Roman"/>
        <family val="1"/>
      </rPr>
      <t xml:space="preserve">. Besparingsvork van 0 tot 20 mio euro. Dit wordt best ingebed in een spending review over de financiering van de gemeentelijke riolering. Via de nieuwe wijze van vastlegging van de subsidies voor gemeentelijke rioleringen (sinds 2019 obv. reële aanbestedingskosten in plaats van ramingen) en de verlaging van het subsidiepercentage is de effectiviteit van de middelen immers sinds 2019 met 20% verhoogd. Dit zou de facto dus een recuperatie zijn van de gerealiseerde efficiëntiewinsten in 2019, zonder verlies aan effectiviteit op het terrein tov. 2019. De oudere subsidiepercentages van 50/75/100% werden eerder trouwens uniform al naar 75% gebracht bij de laatste hervorming. Dit komt overeen met circa 37,5% van de totalen projectkosten voor de aanleg (incl. wegenis die ongeveer de helft van de kost vertegenwoordigt).
Aandachtspunten: 
- dergelijke beslissing komt wel overeen met het verbreken van eerdere langlopende subsidiebeloftes tav. de lokale overheden. Onder druk van VCO zou tijd voor gemeenten om hun subsidiebeloftes te valoriseren kunnen beperkt worden (binnen x jaar schrapping van betrokken encours), wat ineens ook zou kunnen leiden tot een versnelling van de lokale investeringsplannen terzake. Dit maakt wel dat er een doorloopptijd is vooraleer deze maatregel budgetwinsten zal opleveren.
2- De kosteneffectiviteit van investeringen in 'harde' infrastructuur', zoals rioleringen, ligt volgens VMM richting invulling van de engagementen van de Kaderrichtlijn Water lager dan investeringen in 'zachte' infrastructuur (beheer waterlopen, …). Via een </t>
    </r>
    <r>
      <rPr>
        <b/>
        <sz val="10"/>
        <color theme="9" tint="-0.24997000396251678"/>
        <rFont val="Times New Roman"/>
        <family val="1"/>
      </rPr>
      <t>shift in de watergebonden uitgavenportefeuille</t>
    </r>
    <r>
      <rPr>
        <sz val="10"/>
        <color theme="9" tint="-0.24997000396251678"/>
        <rFont val="Times New Roman"/>
        <family val="1"/>
      </rPr>
      <t xml:space="preserve"> van de Vlaamse overheid zou hetzelfde rendement kunnen gehaald worden naar bepaalde KRL-parameters met minder budget. Uit het in opmaak zijnde SGBP blijkt dat een aanzienlijk deel van de investeringen in rioleringen sowieso nodig is om de doelstellingen (i.e. nutriëntenverontreiniging terugdringen) te realiseren. De goede waterkwaliteit realiseren zal immers een gedeelde verantwoordelijkheid zijn van alle sectoren en dus ook sanering. Anders is een grotere inspanning nodig van andere sectoren (LB, industrie) Bovendien is er ook nog steeds de doelstelling volksgezondheid waardoor een ongezuiverde lozing van afvalwater niet verantwoord is.
</t>
    </r>
  </si>
  <si>
    <r>
      <t xml:space="preserve">1- Dit is vanuit sociale overwegingen een tewerkstellingsdoelstelling, en geen Omgevingsdoelstelling. Binnen het beleidsveld Sociaal Werk (WSE) dient het beleid gericht te subsidiëren vanuit de eigen doelstellingen en de grotere visie over sociaal werk. Wat specifiek de tewerkstelling van deze subsidie betreft, vindt VMM deze wel zinvol gegeven de bijdrage aan het waterbeheer in de betrokken gebieden. Het lijkt echter </t>
    </r>
    <r>
      <rPr>
        <b/>
        <sz val="10"/>
        <rFont val="Times New Roman"/>
        <family val="1"/>
      </rPr>
      <t>geen kernopdracht van Omgeving om sociale targets (fragmentair) in te vullen</t>
    </r>
    <r>
      <rPr>
        <sz val="10"/>
        <rFont val="Times New Roman"/>
        <family val="1"/>
      </rPr>
      <t xml:space="preserve">, zonder zicht op het grotere sociale werkingskader. VMM heeft reeds eerder in het kader van het eerdere kerntakendebat voorgesteld om deze subsidie te schrappen, met een </t>
    </r>
    <r>
      <rPr>
        <b/>
        <sz val="10"/>
        <rFont val="Times New Roman"/>
        <family val="1"/>
      </rPr>
      <t>potentiële besparing op termijn van -1,8 mio euro.</t>
    </r>
    <r>
      <rPr>
        <sz val="10"/>
        <rFont val="Times New Roman"/>
        <family val="1"/>
      </rPr>
      <t xml:space="preserve"> 
Aandachtspunt: aangezien het over personeelsleden gaat, is een onmiddellijke schrapping niet mogelijk, er dient een wettelijke opzegperiode gerespecteerd, dan wel een verbrekingsvergoeding uitbetaald. Een uitdoofbeleid is dus nodig ... </t>
    </r>
    <r>
      <rPr>
        <u val="single"/>
        <sz val="10"/>
        <rFont val="Times New Roman"/>
        <family val="1"/>
      </rPr>
      <t>tenzij</t>
    </r>
    <r>
      <rPr>
        <sz val="10"/>
        <rFont val="Times New Roman"/>
        <family val="1"/>
      </rPr>
      <t xml:space="preserve"> de Polders en Wateringen de loonlasten overnemen door gebruik te maken van hun recht op innen van belastingen (op maat van de kosten -&gt; retributie).  
2- De subsidie is door de historiek (overname bestaande DAC-contracten) uniform voor alle P&amp;W en staat dus los van de specifieke P&amp;W kosten in functie van de lokale morfologie. Een andere optie dan volledige afschaffing zou ook kunnen zijn om de </t>
    </r>
    <r>
      <rPr>
        <b/>
        <sz val="10"/>
        <rFont val="Times New Roman"/>
        <family val="1"/>
      </rPr>
      <t xml:space="preserve">subsidie meer op maat (kostendekkend) </t>
    </r>
    <r>
      <rPr>
        <sz val="10"/>
        <rFont val="Times New Roman"/>
        <family val="1"/>
      </rPr>
      <t>te maken. 
Aandachtspunten: elke wijziging in dit verband dient afgestemd te worden op de wijzigingen bij vergelijkbare subsidiemechanismen bij de andere entiteiten van het beleidsdomein.</t>
    </r>
  </si>
  <si>
    <t>1. De subsidies voor de bouw/verbouwing van gebouwen in de Polders &amp; Wateringen kunnen geschrapt worden aangezien ze geen invulling geven aan de Omgevingsdoelstellingen. In de praktijk wordt dit echter bijna nooit toegekend, en betekent dit dus een zeer beperkte besparing.</t>
  </si>
  <si>
    <t>A. OVERZICHT EN ANALYSE BUDGETTAIRE INSTRUMENTEN VMM</t>
  </si>
  <si>
    <t>PR. QC V.D. UITGAVENBEGROTING EN DAB MINAFONDS</t>
  </si>
  <si>
    <t>Oranje tekst: nog verder te concretiseren denkpistes (vervolgtraject)</t>
  </si>
  <si>
    <t>C. OVERZICHT EN ANALYSE BUDGETTAIRE INSTRUMENTEN VLM</t>
  </si>
  <si>
    <t>Extra relevante info?</t>
  </si>
  <si>
    <t>QBX-2QCEADB-OW</t>
  </si>
  <si>
    <t>QBX 2QC010 3670</t>
  </si>
  <si>
    <t>ONTVANGSTEN: Boetes en heffingen mestbeleid</t>
  </si>
  <si>
    <t>VLM</t>
  </si>
  <si>
    <t>Administratieve boetes en heffingen in kader van het mestbeleid.</t>
  </si>
  <si>
    <t>Bescherming water tegen verontreiniging door nitraten en fosfaten uit agrarische bronnen en bescherming lucht tegen verontreiniging via meststoffen</t>
  </si>
  <si>
    <t>Nitraatrichtlijn; Kaderrichtlijn Water</t>
  </si>
  <si>
    <t>Verminderde water- en luchtverontreiniging uit agrarische bronnen. Sanctioneren overtredingen zorgt voor gedragsverandering en gaat oneerlijke concurrentie tegen.</t>
  </si>
  <si>
    <t>Mestdecreet (Decreet van 22 december 2006 houdende de bescherming van water tegen verontreiniging door nitraten uit agrarische bronnen, voorafgegaan door het Meststoffendecreet (Decreet van 23 januari 1991 inzake bescherming leefmilieu tegen verontreiniging door meststoffen).</t>
  </si>
  <si>
    <t xml:space="preserve">vòòr 2014.
Sinds 2007 systeem van administratieve boetes Mestdecreet. Sinds 1991 - 2006 administratieve boetes en heffingen Meststoffendecreet.
</t>
  </si>
  <si>
    <t>VLM controleert naleving, legt boetes op (incl. inning en invordering)</t>
  </si>
  <si>
    <t>Agrarische sector krijgt boetes bij niet-naleven verplichtingen uit decreet</t>
  </si>
  <si>
    <t>Ontvangst DAB MINAfonds</t>
  </si>
  <si>
    <t>Laatste jaren vrij stabiel (2.000 à 2.700; kan wijzigen door andere accenten controles, wijziging wetgeving, gedragswijzigingen…)</t>
  </si>
  <si>
    <t>Inning en invordering door VLM, ontvangsten worden doorgestort naar MINA-fonds</t>
  </si>
  <si>
    <t>Evaluatie en bijsturing beleid op basis van 4 jaar lopende actieprogramma's (huidig: MAP6) door de Europese Commissie.</t>
  </si>
  <si>
    <t xml:space="preserve">1- Het mestbeleid zou onder de noemer "dierlijk afval" ook kunnen passen onder het materialen- en afvalbeleid bij OVAM.  Het mestbeleid is echter historisch gezien ondergebracht bij de Mestbank van VLM vanuit het efficiëntieoogpunt dat de mest-kennis bij opstart van het beleid vooral bij VLM aanwezig was.
2- Het merendeel van de mestproductie wordt in Vlaanderen reeds hergebruikt (op ander land/op eigen land), daarnaast zijn er aanvullend de private verwerkingsinstallaties. Dit zijn er meer dan 100 wat wijst op winstgevendheid. Bij een aantal installaties (vergisters) is dit deels dankzij de positieve impact van het subsidiesysteem van de Groenestroomcertificaten (Vlaams energiebeleid). 
</t>
  </si>
  <si>
    <t>QBX-3QCE2DY-IS</t>
  </si>
  <si>
    <t>QBX 3QC073 4140</t>
  </si>
  <si>
    <t>TOELAGE VLM IN HET KADER VAN HET MAP (O.A. ONDERZOEKEN EN SUBSIDIES)</t>
  </si>
  <si>
    <t>Toelage aan VLM in het kader van het mestbeleid</t>
  </si>
  <si>
    <t xml:space="preserve">Nieuw sinds 2021 voor deze wijze van financieren, vanaf 2013 </t>
  </si>
  <si>
    <t>Uitvoeren uitgaven van het mest gerelateerde onderzoek ter onderbouwing mestbeleid + advisering van oordeelkundige bemesting en begeleiding land- en tuinbouwers in Vlaanderen over beste en innovatieve landbouwpraktijken en deze toepassen + toelage aan en lidmaatschap van VCM (Vl. Coörd. centrum Mestbeleid)</t>
  </si>
  <si>
    <t>Uitgave i.h.k.v. MAP (Flankerende maatregelen voor de landbouwsector in het kader van het Mest Actie Plan 6)</t>
  </si>
  <si>
    <t>Op Omgevingsdoelstelling en op VO doelstelling / uitvoering aan 12 ISE Water, 7 DS 7 : de nutriëntenverliezen uit land- en tuinbouw naar oppervlakte- en grondwater verder verminderen, zoals vermeld in BBT Omgeving</t>
  </si>
  <si>
    <t>Uitvoering van 12 ISE Water, 7 DS 7 : de nutriëntenverliezen uit land- en tuinbouw naar oppervlakte- en grondwater verder verminderen, zoals vermeld in BBT Omgeving</t>
  </si>
  <si>
    <t>VLM beheert de uitgaven</t>
  </si>
  <si>
    <t>Advisering</t>
  </si>
  <si>
    <t>Ontvangst op VLM-begroting van toelage voor uitgaven subsidies en studies</t>
  </si>
  <si>
    <t>Toelage aangerekend de DAB Minafonds, uitgaven op de VLM-begroting zelf</t>
  </si>
  <si>
    <t>1- In het kader van het Regeerakkoord werd deze subsidiestroom geëvalueerd. Het oude systeem van subsidiëring van het CVVB (Coördinatiecentrum Voorlichting en Begeleiding duurzame Bemesting)  werd stopgezet eind 2020, en vervangen door een nieuw systeem op basis van een overheidsopdracht ter waarde van 1,8 mio voor 4 jaar, en dit vanuit de bevinding dat er een zekere informeringsnoodzaak inzake bemesting blijft bestaan richting de landbouwsector (circa 25.000 landbouwers). Daarnaast is er nog een punctuele/beperkte subsidie aan het VCM (105 keuro) en wordt er op dit budget 600 keuro voorzien voor wetenschappelijk onderzoek (innovatie e.a.).</t>
  </si>
  <si>
    <t>QBX-3QCE2NJ-WT</t>
  </si>
  <si>
    <t>QBX 3QC016 3132</t>
  </si>
  <si>
    <t>VERGOEDINGEN (INCLUSIEF BEHEERSOVEREENKOMSTEN) INGEVOLGE GEBIEDSGERICHTE VERSCHERPINGEN IN UITVOERING VAN HET MESTDECREET EN INGEVOLGE HET PLATTELANDSONTWIKKELINGSPROGRAMMA VOOR VLAANDEREN</t>
  </si>
  <si>
    <t>Beheerovereenkomsten met landbouwers voor agromilieuklimaatmaatregelen</t>
  </si>
  <si>
    <r>
      <t xml:space="preserve">Cofinancieren van beheerovereenkomsten, opgenomen als agromilieuklimaatmaatregelen in het </t>
    </r>
    <r>
      <rPr>
        <b/>
        <sz val="10"/>
        <rFont val="Times New Roman"/>
        <family val="1"/>
      </rPr>
      <t>Vlaams Programma voor Plattelandsontwikkeling</t>
    </r>
    <r>
      <rPr>
        <sz val="10"/>
        <rFont val="Times New Roman"/>
        <family val="1"/>
      </rPr>
      <t>. Beheerovereenkomsten richten zich op 7 beheerdoelstellingen: botanisch beheer, erosiesbestrijding, beheer van kleine landschapselementen, perceelsrandenbeheer, soortenbescherming, bijdragen tot de realisatie van instandhoudingsdoelstellingen, verbeteren van de waterkwaliteit</t>
    </r>
  </si>
  <si>
    <t xml:space="preserve">Vlaams Programma voor Plattelandsontwikkeling (PDPO) </t>
  </si>
  <si>
    <t xml:space="preserve">Uitvoering geven aan de strategische doelstellingen zoals vermeld in de beleidsnota Omgeving 2019 – 2024: 
ISE Natuur en biodiversiteit, 13.1 SD.1: een netto toename van natuur en bos met hoge kwaliteit, overal en dichtbij voor iedereen.
</t>
  </si>
  <si>
    <t>https://codex.vlaanderen.be/Zoeken/Document.aspx?DID=1024619&amp;param=inhoud&amp;ref=search&amp;AVIDS=</t>
  </si>
  <si>
    <t>Uitgave op de DAB MINAfonds</t>
  </si>
  <si>
    <t>Jaarlijks VAK van ca. 11.617 kEUR</t>
  </si>
  <si>
    <t>Vergoedingen aan landbouwers via  50% Vlaamse cofinanciering (begrotingsartikel QBX 3QC016 3132) van het MINAFONDS en 50% cofinanciering uit het ELFPO (Europa) via opname maatregel in het Vlaams Programma voor Plattelandsontwikkeling</t>
  </si>
  <si>
    <t>1- De vergoedingen voor beheersovereenkomsten aan de landbouwers werken op basis van een vrijwillig systeem, waaraan circa 3.000 landbouwers deelnemen voor de 5-jaar periode vanaf 2020. Bedrijfsplanners, personeelsleden VLM, "verkopen" de deals richting landbouwers in de interessantste gebieden. Deze gebieden worden gekozen op voordracht van INBO en in afspraak met ANB (passend binnen soortenbeleid en beschermingsprogramma's) en het departement Omgeving (erosiebestrijding). Deze bedrijfsplanners zijn de drijvende krachten achter het succes van de beheersovereenkomsten. Er wordt door VLM gestreefd naar 8% dekkingsgraad per (interessant) gebied, waarna de focus van het instrument verlegd wordt naar andere gebieden. Er is sprake van een sterke rententie (vernieuwingsgraad 85%). Dit systeem wordt door VLM zeer positief geëvalueerd als sturingsinstrument richting milieu/natuur gerichte landbouw.
2- De EU legt de berekeningswijze vast voor de maximaal uit te betalen vergoedingen op basis van principe van dekking van de verloren exploitatie-opbrengsten en de gemaakte extra kosten. Dit proces verloopt met met multiple controles op de correctheid van de informatie, maar dit proces wordt gedigitaliseerd (lopend proces) met het oog op efficiëntiewinsten. Wij vullen als Vlaanderen de uitgekeerde subsidiepercentages nu maximaal in, lagere percentages geeft verlies voor de landbouwer en het wegvallen van de incentive. Indien (bepaal)de taken in kader van de beheersovereenkomsten wettelijk verplicht zouden worden, stopt de subsidiëring (vergoeding voor verplichtingen mag niet van de EU).</t>
  </si>
  <si>
    <t>1- Bij dept Landbouw bestaat ook een subsidie voor niet-productieve investeringen (sturing richting groene landbouw). Volgens het regeerakkoord is hiervoor 6 mio per jaar voorzien, maar de uitvoering op het VLIF benut slechts 20 keuro/jaar (&lt;40 dossiers op 5 jaar) ondanks de hoge steunpercentages en nood. VLM beschikt over geschikte en reeds bestaande tools om landbouw en natuur in complementariteit te benaderen en samen met de landbouwer waar te maken. Het toevoegen van deze middelen voor niet-productieve landbouw in het budget van de beheersovereenkomsten van VLM zou de huidige, niet tot de gewenste effecten leidende versnippering van budgetten wegwerken en de beoogde Vlaamse doelstellingen rond groen landbouw versterkt operationaliseren.</t>
  </si>
  <si>
    <t>QBX-3QCE2NR-IS</t>
  </si>
  <si>
    <t>QBX 3QC033 4140</t>
  </si>
  <si>
    <t>TOELAGE VLM VOOR GEBRUIKERSSCHADE</t>
  </si>
  <si>
    <t>Toelage aan VLM voor compensatieregeling gebruikers landbouwgrond obv. het decreet Grond- en pandenbeleid</t>
  </si>
  <si>
    <t>Gebruikers compenseren voor permanent waardeverlies van de gebruikswaarde bij herbestemming grond van landbouw naar natuur, bos of overig groen of door een erfdienstbaarheid tot openbaar nut in agrarisch gebied</t>
  </si>
  <si>
    <t>Decreet Grond- en Pandenbeleid</t>
  </si>
  <si>
    <t>Ondersteunen van  en verhogen van het maatschappelijk draagvlak tav het ruimtelijk beleid via RUP's</t>
  </si>
  <si>
    <t>Decreet Grond- en Pandenbeleid van 2009 + bijhorend uitvoeringsbesluit</t>
  </si>
  <si>
    <t>Vóór 2014</t>
  </si>
  <si>
    <t>VLM controleert aanvragen, berekent vergoedingen en staat in voor de betaling ervan</t>
  </si>
  <si>
    <t>Gebruikers dienen een aanvraag tot gebruikscompensatie in een krijgen een vergoeding mits voldaan is  aan de geldende voorwaarden</t>
  </si>
  <si>
    <t>Uitgave DAB MINAfonds</t>
  </si>
  <si>
    <t>Er wordt al 10 jaar aangerekend op een eenmalige grote vastlegging in 2011.</t>
  </si>
  <si>
    <t>Uitbetaling vergoedingen door VLM met middelen van het Mina-fonds</t>
  </si>
  <si>
    <t>Deze vergoeding voor gebruikersschade wordt uitbetaald aan landbouwers als compensatie voor de goedkeuring van (groene) RUPS waarbij gele landbouwgebieden omgezet worden in groene gebieden. Het gaat om een eenmalige vergoeding voor 4 jaar exploitatie-verliezen (ook bv. aan bemestingscapaciteit). Het potentieel aan besparingen is hier zeer klein. Er wordt al 10 jaar aangerekend op encours van een vastlegging uit 2011, waarop nog 40% VAK beschikbaar staat (onlangs stelde het Rekenhof hierover vragen - nog niet gekend wat de svz van het huidig encours is).</t>
  </si>
  <si>
    <t>QBX 3QC065 6141</t>
  </si>
  <si>
    <t>TOELAGE VLM VOOR KAPITAALSCHADE</t>
  </si>
  <si>
    <t>Toelage aan VLM voor compensatieregeling eigenaars landbouwgrond obv het decreet Grond- en pandenbeleid.</t>
  </si>
  <si>
    <t>Eigenaars compenseren bij herbestemming grond van landbouw naar natuur, bos of overig groen</t>
  </si>
  <si>
    <t>vVóór 2014</t>
  </si>
  <si>
    <t>Eigenaars dienen een aanvraag tot kapitaalschade in een krijgen een vergoeding mits voldaan is  aan de geldende voorwaarden</t>
  </si>
  <si>
    <t>VAK 2013: 605 keuro 
VAK 2014-2018: 0
VAK 2019: 1.400 keuro
VAK 2020: 5 keuro</t>
  </si>
  <si>
    <r>
      <t xml:space="preserve">1-  De </t>
    </r>
    <r>
      <rPr>
        <b/>
        <sz val="10"/>
        <rFont val="Times New Roman"/>
        <family val="1"/>
      </rPr>
      <t>toekomstige ZEER HOGE kosten aan eigenaars en gebruikersvergoeding</t>
    </r>
    <r>
      <rPr>
        <b/>
        <u val="single"/>
        <sz val="10"/>
        <rFont val="Times New Roman"/>
        <family val="1"/>
      </rPr>
      <t xml:space="preserve"> </t>
    </r>
    <r>
      <rPr>
        <b/>
        <sz val="10"/>
        <rFont val="Times New Roman"/>
        <family val="1"/>
      </rPr>
      <t>(niet alleen voor landbouwers uiteraard!)</t>
    </r>
    <r>
      <rPr>
        <sz val="10"/>
        <rFont val="Times New Roman"/>
        <family val="1"/>
      </rPr>
      <t xml:space="preserve"> hangt in grote mate af van de </t>
    </r>
    <r>
      <rPr>
        <b/>
        <sz val="10"/>
        <rFont val="Times New Roman"/>
        <family val="1"/>
      </rPr>
      <t>aanduiding van de signaalgebieden</t>
    </r>
    <r>
      <rPr>
        <sz val="10"/>
        <rFont val="Times New Roman"/>
        <family val="1"/>
      </rPr>
      <t>, de watergevoelige openruimtegebieden waarvoor men het RUP in uitvoering van de bouwshift zou willen omzetten naar beschermde open ruimte</t>
    </r>
    <r>
      <rPr>
        <u val="single"/>
        <sz val="10"/>
        <rFont val="Times New Roman"/>
        <family val="1"/>
      </rPr>
      <t xml:space="preserve"> </t>
    </r>
    <r>
      <rPr>
        <sz val="10"/>
        <rFont val="Times New Roman"/>
        <family val="1"/>
      </rPr>
      <t xml:space="preserve">en de beslissingen rond de berekening van de vergoedingen in het instrumentendecreet. Zie verder analyse departement Omgeving in kader van de financiering van het Rubiconfonds.
</t>
    </r>
  </si>
  <si>
    <t>QBX-3QCE2FY-IS</t>
  </si>
  <si>
    <t>QBX 3QC085 6141</t>
  </si>
  <si>
    <t>TOELAGE VLM VOOR AANKOOP VAN GRONDEN IN HET KADER VAN HET FLANKEREND BELEID VOOR IHD</t>
  </si>
  <si>
    <t>Toelage aan VLM voor de werking van de lokale grondenbank IHD (Instandhoudingsdoelstellingen) en de kosten voor bedrijfsverplaatsing, -reconversie en -beëindiging ikv IHD</t>
  </si>
  <si>
    <t>Invulling geven aan het Flankerend landbouwbeleid tbv de realisatie van de Europese Natuurdoelen via het herstructueringsprogramma PAS voor landbouwbedrijven met een impactscore van meer dan 50% (rode bedrijven) of van minstens 5% en minder dan 50% (oranje bedrijven) en via de lokale grondenbank 'IHD-Flankerend Beleid' in functie van het uitruilen van getroffen landbouwers</t>
  </si>
  <si>
    <t>Natura 2000-regelgeving + Beslissing(en) VR</t>
  </si>
  <si>
    <t>Beslissing VR 2015 (rode bedrijven) en beslissing VR 2017 (oranje bedrijven)</t>
  </si>
  <si>
    <t>Faciliteren van de realisatie van de Europese Natuurdoelen door het verminderen van de stiksstofdepositie door landbouwbedrijven en het verwerven van gronden</t>
  </si>
  <si>
    <t>Decreet Vlaamse Grondenbank + decreet Landinrichting</t>
  </si>
  <si>
    <t>decreet landinrichting 2014, Decret Vlaamse Grondenank vóór 2014</t>
  </si>
  <si>
    <t>VLM ondersteunt de Landcommissies bij de behandeling van dossiers bedrijfsverplaatsing, -reconversie en -beëindiging ikv PAS en staat in voor de uitbetaling van vergoedingen voor grondverwerving  + VLM staat voor uitvoering lokale grondenbank 'IHD flankerend beleid'</t>
  </si>
  <si>
    <t>Rode of oranje landbouwbedrijven dienen een dossier bedrijfsverplaatsing, - reconversie of beëndidging dat kan leiden tot de ontvangst van een flankerende vergoeding.</t>
  </si>
  <si>
    <t>Toelage via DAB MINAfonds richting VLM-begroting</t>
  </si>
  <si>
    <t>Ingevolge constant beleid  qua grootte-orde stabiel</t>
  </si>
  <si>
    <t xml:space="preserve">VLM financiert de verwerving van gronden ikv het flankerend beleid IHD-PAS  met middelen van het Mina-fonds. </t>
  </si>
  <si>
    <t>QBX 3QC081 4140</t>
  </si>
  <si>
    <t>TOELAGE VLM IN HET KADER VAN HET FLANKEREND BELEID VOOR INSTANDHOUDINGSDOELSTELLINGEN</t>
  </si>
  <si>
    <t>Toelage aan VLM voor uitbetaling bedrijfsverplaatsing, -reconversie en -beëindiging ikv IHD (Instandhoudingsdoelstellingen)</t>
  </si>
  <si>
    <t>lopend</t>
  </si>
  <si>
    <t xml:space="preserve">Invulling geven aan het Flankerend landbouwbeleid tbv de realisatie van de Europese Natuurdoelen via het herstructueringsprogramma PAS voor landbouwbedrijven met een impactscore van meer dan 50% (rode bedrijven) of van minstens 5% en minder dan 50% (oranje bedrijven) </t>
  </si>
  <si>
    <t>Faciliteren van de realisatie van de Europese Natuurdoelen door het verminderen van de stikstofdepositie door landbouwbedrijven</t>
  </si>
  <si>
    <t>Decreet Landinrichting + bijhorend uitvoeringsbesluit</t>
  </si>
  <si>
    <t>VLM ondersteunt de Landcommissies bij de behandeling van dossiers bedrijfsverplaatsing, -reconversie en -beëindiging en VLM staat in voor de uitbetaling van  flankerende vergoedingen die worden toegekend</t>
  </si>
  <si>
    <t xml:space="preserve">VLM financiert de flankerende vergoedingen bij dossiers bedrijfsverplaatsing, - reconversie en -beëindiging met middelen van het Mina-fonds. </t>
  </si>
  <si>
    <r>
      <t xml:space="preserve">Momenteel volstaat de hoogte van de toelage, maar dit </t>
    </r>
    <r>
      <rPr>
        <b/>
        <sz val="10"/>
        <rFont val="Times New Roman"/>
        <family val="1"/>
      </rPr>
      <t>budget zal in de toekomst sterk afhankelijk zijn van het nieuw uit te rollen impactrijke PAS-beleid</t>
    </r>
    <r>
      <rPr>
        <sz val="10"/>
        <rFont val="Times New Roman"/>
        <family val="1"/>
      </rPr>
      <t xml:space="preserve">. Er zijn momenteel een 54 rode bedrijven (stopzetting na afloop vergunning), waarvan er een twintigtal reeds een aanvraag ingediend hebben, de andere rode bedrijven kunnen nog aanvragen in de loop van hun vergunning. Voor de oranje aangeduide bedrijven (kunnen doordoen onder beperkende voorwaarden) zijn er slechts weinig aanvragen binnen. Er is een groot encours bestemd/beschikbaar voor de aankoop van landbouwgoederen van rode en oranje bedrijven. Dit beleid zal echter duidelijk niet volstaan om de PAS-targets te halen. Eenmaal het vergunningenbeleid terzake duidelijk bepaald en kordaat is, zullen de aanvragen voor steun snel toenemen. </t>
    </r>
  </si>
  <si>
    <t>QDX-3QCE2FA-PA</t>
  </si>
  <si>
    <t>QDX 3QC020 8517</t>
  </si>
  <si>
    <t>KREDIETVERLENINGEN IKV WERKING GRONDENBANKEN</t>
  </si>
  <si>
    <t>Kredietverlening ANB aan VLM ikv werking lokale grondenbank en de uitvoering van het decretale 'voorkooprecht natuur'</t>
  </si>
  <si>
    <t>Herstructureringsaanbod voor de landbouw en grondverwerving i.f.v. de realisatie van Vlaamse en Europese natuurdoelen</t>
  </si>
  <si>
    <t>Natuurbeleid al dan niet obv Natura 2000 regelgeving + beslissingen VR</t>
  </si>
  <si>
    <t>Faciliteren van de realisatie van Vlaamse en Europese natuurdoelen door het verwerven van gronden + invulling geven aan het flankerend landbouwbeleid tav getroffen eigenaars en gebruikers</t>
  </si>
  <si>
    <t>Alle getroffen landbouwers uitruilen blijkt  in de praktijk vaak niet mogelijjk door een tekort aan ruilgrond. Er wordt voorrang gegeven aan het uitruilen van de zwaarst getroffen landbouwers.</t>
  </si>
  <si>
    <t>Decreet Vlaamse Grondenbank + decreet betreffende het natuurbehoud en het natuurlijk milieu</t>
  </si>
  <si>
    <t xml:space="preserve">Het ANB stelt via het Mina-fonds kredieten ter beschikking van de VLM. De VLM gebruikt dit budget voor het uitoefenen van het voorkooprect natuur en de uitvoering van een aantal lokale grondenbanken met ANB.In het kader van deze grondenbanken koopt en ruilt de VLM gronden. </t>
  </si>
  <si>
    <t>Eigenaars en gebrukers verkopen en ruilen gronden met de VLM ikv de grondenbank</t>
  </si>
  <si>
    <t>ESR-neutrale uitgave DAB MINAfonds</t>
  </si>
  <si>
    <t xml:space="preserve">Het ANB stelt budget ter beschikking waarmee de VLM gronden verwerft (via voorkooprecht natuur en ikv lokale grondenbanken). VLM draagt de verworven gronden in een latere fase over aan het ANB.. </t>
  </si>
  <si>
    <t xml:space="preserve">Zit ATOMA-budget op ikv 20.000 ha onder effectief natuurbeheer </t>
  </si>
  <si>
    <r>
      <t>1- Het instrument van de Grondenbanken wordt breed toegepast binnen VLM in samenwerking met een groot aantal VO-interne (ANB, VMM, MOW, ...) en externe parters (havens, lokale overheden, ...).  Grondverwerving kan globaal op 3 grote manieren: (1) onteigening binnen het aangereikte juridisch kader (werkt relatief</t>
    </r>
    <r>
      <rPr>
        <u val="single"/>
        <sz val="10"/>
        <rFont val="Times New Roman"/>
        <family val="1"/>
      </rPr>
      <t xml:space="preserve"> </t>
    </r>
    <r>
      <rPr>
        <sz val="10"/>
        <rFont val="Times New Roman"/>
        <family val="1"/>
      </rPr>
      <t xml:space="preserve">snel maar maatschappelijk draagvlak is een probleem), (2) verwerving in der minne (op tempo van de verkoopbereidheid in het gebied en neemt een lange periode in beslag) of (3) uitruiling (tussenoplossing). Na de inzet van de betrokken ruilgrond voor de projectuitvoering worden de gronden overgedragen "om niet" aan de "meest gerede" partij (ANB, VMM, MOW, ...).
Uit evaluatie van het instrument komt een gemiddelde doorlooptijd van minimaal 5 jaar naar voor. De Grondenbanken werken projectgebonden (via ruil) maar worden recent ook ingezet ter concretisering van de doelstellingen inzake IHD-PAS, Blue deal en bebossing. De aankopen betreffen 100% landbouwgronden. De verhouding pachter - eigenaar/landbouwer is in Vlaanderen ongeveer 2/3 - 1/3.
2- De totale waarde van alle gronden van VLM (inclusief gronden ruilverkaveling en landinrichting) geeft in de boekhouding een voorraadwaarde van grootteorde 200 mio op balans grondvoorraad. VLM heeft een strategie om minder nuttige gronden (bv. belendende gronden) terug op de markt te verkopen aan nieuwe geschatte waarde. Indien er abstractie gemaakt wordt van de afbraak van gebouwen (bv. ikv. PAS) boekt VLM nooit verliezen op de boekingen van opkoop en verkoop van gronden. Grond is in Vlaanderen immers steeds een goede belegging en VLM is niet gebonden aan de "domaniale wet" met eerst een verplichte openbare verkoop.  </t>
    </r>
  </si>
  <si>
    <t>QBX 3QC043 6141</t>
  </si>
  <si>
    <t>TOELAGE VLM VOOR GRONDENBANK BOSUITBREIDING</t>
  </si>
  <si>
    <t>Toelage aan VLM ikv. de werking van de lokale grondenbank Bosuitbreiding</t>
  </si>
  <si>
    <t>Herstructureringsaanbod voor de landbouw en grondverwerving i.f.v. de doelstellingen inzake bosuitbreiding uit het Vlaamse Regeerakkoord</t>
  </si>
  <si>
    <t>Natura 2000-regelgeving  + Vlaams regeerakkoord 2019-2024</t>
  </si>
  <si>
    <t xml:space="preserve">Faciliteren van de doelstellingen inzake bosuitbreiding uit het regeerakkoord 2019-2024  via het verwerven van gronden en uitvoeren van grondruilen
</t>
  </si>
  <si>
    <t xml:space="preserve"> Decreet Vlaamse Grondenbank </t>
  </si>
  <si>
    <t>vóór 2014</t>
  </si>
  <si>
    <t xml:space="preserve">De VLM voert de lokale grondenbank uit. De VLM staat daarbij in voor het aankopen en ruilen van gronden. </t>
  </si>
  <si>
    <t>eigenaars en gebrukers verkopen en ruilen gronden met de VLM ikv de grondenbank</t>
  </si>
  <si>
    <t>Nieuw.</t>
  </si>
  <si>
    <t xml:space="preserve">De VLM financiert de lokale grondenbank  met budget van het Mina-fonds. </t>
  </si>
  <si>
    <t>QBX 3QC046 6141</t>
  </si>
  <si>
    <t>TOELAGE VLM VOOR GRONDENBANK SIGMA</t>
  </si>
  <si>
    <t>Toelage aan VLM ikv. de werking van de lokale grondenbank Sigma</t>
  </si>
  <si>
    <t>herstructureringsaanbod voor de landbouw en grondverwerving i.f.v. de realisatie van het Geactualiseerd Sigmaplan</t>
  </si>
  <si>
    <t>Sigma-beslissing VR uit 2005</t>
  </si>
  <si>
    <t>faciliteren van het geactualisereerd Sigmaplan door het verwerven van gronden  + invulling geven aan het flankerend landbouwbeleid tav getroffen eigenaars en gebruikers</t>
  </si>
  <si>
    <t>uitgave</t>
  </si>
  <si>
    <t>verhoging vooropgesteld tov 2020 omwille van de beoogde versnelling van de uitvoering van het Geactualiseerd Sigmaplan</t>
  </si>
  <si>
    <t>QDX-3QCE2FA-WT</t>
  </si>
  <si>
    <t>QDX 3QC042 1221</t>
  </si>
  <si>
    <t>BEHEERSKOSTEN GRONDENBANKEN</t>
  </si>
  <si>
    <t>Beheerskosten aangerekend aan ANB ikv werking lokale grondenbanken</t>
  </si>
  <si>
    <t>herstructureringsaanbod voor de landbouw en grondverwerving i.f.v. de realisatie van Vlaamse en Europese natuurdoelen</t>
  </si>
  <si>
    <t>faciliteren van de realisatie van natuurdoelstelllingen door het verwerven van gronden + invulling geven aan het flankerend landbouwbeleid tav getroffen eigenaars en gebruikers</t>
  </si>
  <si>
    <t>Decreet Vlaamse Grondenbank</t>
  </si>
  <si>
    <t xml:space="preserve">VLM rekent  jaarlijks voor de lokale grondenbanken die zij uitvoert voor het ANB de beheerkosten door aan het ANB. Dit tbv een afstemming in de boekhouding tussen ANB en VLM. </t>
  </si>
  <si>
    <t>status quoo</t>
  </si>
  <si>
    <t>QBX 3QC047 6141</t>
  </si>
  <si>
    <t>TOELAGE GRONDENBANK RIVIERHERSTEL LEIE</t>
  </si>
  <si>
    <t>Toelage aan VLM ikv. de werking van de lokale grondenbank Rivierherstel Leie</t>
  </si>
  <si>
    <t>herstructureringsaanbod voor de landbouw en grondverwerving i.f.v. de realisatie van het luik Rivierherstel Leie dat onderdeel uitmaakt van het project Seine-Schelde</t>
  </si>
  <si>
    <t>Natuurbeleid + beslissing(en) VR</t>
  </si>
  <si>
    <t>beslissing VR uit 2010</t>
  </si>
  <si>
    <t>faciliteren van het project Rivierherstel Leie door het verwerven van gronden  + invulling geven aan het flankerend landbouwbeleid tav getroffen eigenaars en gebruikers</t>
  </si>
  <si>
    <t>verhoging vooropgesteld tov 2020 omwille van de beoogde versnelling van de uitvoering van het project Rivierherstel Leie</t>
  </si>
  <si>
    <t>QD0-1QCE5FY-IS</t>
  </si>
  <si>
    <t>QD0 1QC326 6142</t>
  </si>
  <si>
    <t>INVESTERINGSDOTATIE VLM VOOR NATUURINRICHTING</t>
  </si>
  <si>
    <t>Met natuurinrichtings-projecten worden door ANB maatregelen en inrichtingswerkzaamheden beoogd die gericht zijn op een optimale inrichting van een gebied met het oog op het behoud, het herstel, het beheer en de ontwikkeling van natuur en natuurlijk milieu.</t>
  </si>
  <si>
    <t>Binnen projectperimeters de Vlaamse en Europese natuurdoelen realiseren in overleg met betrokken actoren, eigenaars en gebruikers en hiermee bijdragen aan de doelstellingen van het Natuurdecreet en het Europese natuurbeleid</t>
  </si>
  <si>
    <t>Decreet betreffende het natuurbehoud en het natuurlijk milieu van 21/10/1997, Richtlijn 2009/147/EG van het Europees parlement en de Raad van 30 november 2009 inzake het behoud van de vogelstand, Richtlijn 92/43/EEG van de Raad van 21 mei 1992 inzake de instandhouding van de natuurlijke habitats en de wilde flora en fauna</t>
  </si>
  <si>
    <t xml:space="preserve">Het instrument heeft een postieve impact op de gunstige staat van instandhouding van speciale beschermingszones aangeduid in het kader van de Europese vogel- en habitatrichtlijn, op de versterking van natuurlijke structuur en op de versterking van veerkracht van watersysteem. Het is één van de weinige instrumenten die kan ingrijpen op eigendomssituatie in een gebied (via herverkaveling) of kan ingrijpen op het natuurlijk milieu in een ruim gebied (onder meer via waterpeilverhoging). In gebieden met hoge natuurdelen en een versnipperde eigendom en gebruik is het een essentieel instrument om de natuurdoelen te kunnen bereiken. </t>
  </si>
  <si>
    <t>Landbouwgebruik op sommige percelen wordt aangepast (onder meer door verhoging waterpeil) of beëindigd. Hierover wordt steeds in overleg gegaan met de betrokken landbouwers en voorzien in ruilpercelen of vergoedingen.</t>
  </si>
  <si>
    <t>Artikel 47 van het natuurdecreet</t>
  </si>
  <si>
    <t>Vlaamse Landmaatschappij voert de projecten uit. Agentschap Natuur en Bos levert de voorzitter van het projectcomité.</t>
  </si>
  <si>
    <t>Betrokken provincies en gemeenten zijn lid van het projectcomité. Samenstelling van het projectcomité is wettelijk geregeld.</t>
  </si>
  <si>
    <t xml:space="preserve">Eigenaars en gebruikers zijn vertegenwoordigd in de projectcommissie. Samenstelling van de projectcommissie is wettelijk geregeld. Sommige maatregelen worden doorgevoerd op particuliere gronden (bv. herverkaveling, verhoging waterpeil). De betrokkenheid van de pariculieren is hierbij wettelijk geregeld. </t>
  </si>
  <si>
    <t>Provinciale landbouwkamer en natuurverenigingen zijn lid van het projectcomité. Lokale verenigingen actief rond natuur en landschap kunnen deel uitmaken van de projectcommissie. Samenstelling van projectcomité en projectcommissie zijn wettelijk geregeld.</t>
  </si>
  <si>
    <t>INBO is betrokken bij monitoring van de resultaten van natuurinrichting</t>
  </si>
  <si>
    <t>De procedure van natuurinrichting voorziet een actieve inspraak van omwonenden.</t>
  </si>
  <si>
    <t xml:space="preserve">Uitgave op de VLM-begroting </t>
  </si>
  <si>
    <t>Vastleggingsmachtiging aan VLM voor uitvoeren van werken, voor uitbesteden van studies en voor toekennen van vergoedingen</t>
  </si>
  <si>
    <t>Natuurinrichting is verankerd in het Vlaamse Natura 2000 programma</t>
  </si>
  <si>
    <t xml:space="preserve">De uitgaven bij VLM voor natuurinrichting (NI) passen in kader van het halen van de EU-IHD-doelstellingen. VLM stelt dat natuurinrichting het ideale instrument is om op gebiedsgericht (landschaps)niveau in te grijpen in gebieden met veel eigenaars en gebruikers. Natuurinrichting omvat trouwens meer dan investeringswerken: het gaat ook over kavelruil, werkingsuitgaven bv. om het waterpeil te verhogen tegen vergoeding (quasi steeds), uitvoeringsondersteunende studies, ... Het instrument is bovendien complementair aan de andere instrumenten binnen VLM.  
Er is een sterke link met de werking en doelstellingen van ANB: het voorbereidend werk inzake NI ligt bij VLM ('secretaris') onder voorzitterschap van ANB ('voorzitter'). De voorbereiding van de projecten wordt samen opgenomen, richting uitvoering (en budgetten) gaan de beide entiteiten samen akkoord over het jaarprogramma. De uitvoeringskennis en het nodige netwerk zit eerder bij VLM vandaar de rolverdeling.
</t>
  </si>
  <si>
    <t>QBX-3QCE2GA-WT</t>
  </si>
  <si>
    <t>QBX 3QC027 3300</t>
  </si>
  <si>
    <t>COFINANCIERING VLAAMS GEWEST VOOR PLATTELANDSPROJECTEN EN LEADERGROEPEN INGEVOLGE HET PLATTELANDSONTWIKKELINGS-PROGRAMMA VOOR VLAANDEREN</t>
  </si>
  <si>
    <t>Cofinanciering Vlaams Gewest voor plattelandsprojecten en Leadergroepen ingevolge het Plattelandsontwikkkelingsprogramma voor Vlaanderen</t>
  </si>
  <si>
    <t>Cofinanciering aan de maatregelen Omgevingskwaliteit en Leader binnen het kader van het Vlaams Programma voor Plattelandsontwikkeling, pijler 2 van het Europees Gemeenschappelijk Landbouwbeleid.</t>
  </si>
  <si>
    <t>PDPO</t>
  </si>
  <si>
    <t>D.m.v. het activeren van lokale actoren en projecten heeft dit instrument een positieve impact de ontwikkeling van het platteland.</t>
  </si>
  <si>
    <t>Vlaams Programma voor Plattelandsontwikkeling, dat een voortvloeisel is van de EU verordening 1303 en 1305/2013</t>
  </si>
  <si>
    <t>Cofinancierder aan de maatregelen en beheersdienst</t>
  </si>
  <si>
    <t>Provincies zijn cofinancierder aan de maatregel. Lokale besturen kunnen begunstigden van projecten zijn.</t>
  </si>
  <si>
    <t>Lokale besturen kunnen begunstigde zijn.</t>
  </si>
  <si>
    <t>Kunnen begunstigde zijn.</t>
  </si>
  <si>
    <t>Kunnen begunstigde zijn. Vereenvoudigde kostenopties uit het PDPO werden gecertificeerd door ILVO.</t>
  </si>
  <si>
    <t>Geen rol/taak</t>
  </si>
  <si>
    <t>Overschrijving van Vlaamse cofinanciering aan het Vlaams betaalorgaan dat alle uitbetalingen aan begunstigden van PDPO doet</t>
  </si>
  <si>
    <t>Eindevaluatie voorzien aan het einde van de programmaperiode</t>
  </si>
  <si>
    <t>Er wordt aan de EU-pijler voor plattelandsbeleid binnen EU GRLB invulling gegeven via projectoproepen. Sinds deze legislatuur ligt de focus iets meer beperkt op kleinschalige projecten van kleinere actoren: concreet 1/ landschappen, 2/ biodiversiteit, 3/ lokale en duurzame landbouw, 4/ dorpsvernieuwing. De feedback op de oproepen is steeds groot, met bijgevolg steeds weigering van projecten (1/3 of 1/4 slechts weerhouden).
De subsidiepercentages bedragen 30% of 60% met steeds cofinanciering door de gesubsidieerde partner, met voor het overheidsaandeel volgende verhoudingen: VLM (25%), EU (50%) en de provincie (25%). In uitvoering van het nieuwe EU-GRLB evolueren deze verhoudingen naar 57% voor de Vlaamse overheden en 43% voor de EU.
Ook projecten voor Landschapsparken en Vlaamse parken kunnen hieronder vallen, evenals projecten die ook doelstellingen op vlak van natuur, droogte, biodiversiteit, recreatief medegebruik, ... ondersteunen. Dit wordt handig meegenomen bij het uitschrijven van de oproepen.</t>
  </si>
  <si>
    <t>QBX 3QC086 3300</t>
  </si>
  <si>
    <t>SUBSIDIES PLATTELAND PLUS</t>
  </si>
  <si>
    <t>Cofinanciering Vlaams Gewest voor Platteland Plus projecten</t>
  </si>
  <si>
    <t>Cofinanciering van plattelandsprojecten in Vlaanderen</t>
  </si>
  <si>
    <t xml:space="preserve">Kunnen begunstigde zijn. </t>
  </si>
  <si>
    <t>Overschrijving van Vlaamse cofinanciering aan het Vlaams betaalorgaan dat alle uitbetalingen aan begunstigden van Platteland Plus doet</t>
  </si>
  <si>
    <t>Het programma startte officieel in 2014, maar in de praktijk had de goedkeuring een jaar vertraging en zijn de projecten maar in werkelijkheid in 2015 goedgekeurd geweest.</t>
  </si>
  <si>
    <t>Dit instrument is aanvullend aan de vorige subsidieregeling. Het systeem is vergelijkbaar, maar werkt wel met een aparte oproep en andere cofinancieringspercentages. In 2014 werd immers beslist om provinciale oproepen inzake plattelandsbeleid te poolen én er het nodige Vlaamse budget naast te zetten. Hierdoor is er 50%/50% aandeel Vlaams Gewest/provincies zonder EU-cofinanciering.</t>
  </si>
  <si>
    <t xml:space="preserve">1- Dit systeem is aanvullend aan het  het EU-beleid en wordt 50/50 gefinancierd door Vlaanderen en de provincies. </t>
  </si>
  <si>
    <t>Extra informatie inzake de instrumenten ruilverkaveling en landinrichting vanwege VLM - te verwerken bij departement Omgeving</t>
  </si>
  <si>
    <t xml:space="preserve">1- Visie VLM op landinrichting (LI): 
- VLM bekijkt uitdagingen in strategische openruimtegebieden gebundeld met alle actoren, commissies, ... waardoor er een betere afstemming van investeringen is.
- meer vraag dan financierbare projecten
- LI maakt in het kader van EU-projecten gebruik van EU-middelen en realiseert de EU-openruimte-doelstellingen (EU waterdoelen/natuurdoelen IHD/klimaat in de toekomst)
2- Visie VLM op ruilverkaveling (RVK):
- VLM bekijkt uitdagingen in strategische openruimtegebieden, meer bepaald overwegende intensieve landbouwgebieden, samen met alle actoren, commissies, ...
- RVK maakt in het kader van EU-projecten gebruik van EU-middelen en realiseert de EU-openruimte-doelstellingen (EU waterdoelen/natuurdoelen IHD/klimaat in de toekomst) 
- Het is een effectief instrument om de Europese natuur- en waterdoelen te realiseren in intensief landbouwgebied door (1) een actief aankoopbeleid gecombineerd met een (2) herverkaveling om de gronden in het juiste gebied te plaatsen. In deze herverkaveling worden ook de kavels voor landbouw beter gegroepeerd waardoor er draagvlak bij landbouw ontstaat voor een structurele realisatie van natuur- en waterdoelen in het gebied. 
- aantal projecten daalt door de jaren vooral omdat het gaat over zeer intensieve projecten (tijd en mankracht). Dit is een trager instrument, dus zekere evolutie van RVK-vragen naar vragen NI/LI.  
- voordeel voor de landbouw ligt in het verleggen (bundelen) van kavels om hun werking te kunnen optimaliseren. 
- nadeel landbouw: veel percelen worden uit landbouwgebruik gehaald en omgezet naar natuurgebied. </t>
  </si>
  <si>
    <t>MOW beleidsaspecten &lt;-&gt; VLM</t>
  </si>
  <si>
    <r>
      <t xml:space="preserve">1/ </t>
    </r>
    <r>
      <rPr>
        <b/>
        <sz val="10"/>
        <rFont val="Times New Roman"/>
        <family val="1"/>
      </rPr>
      <t>Voorstel voor efficiëntiewinsten: sluitende principe-afspraken met MOW over hun bijdrage in halen van de openruimte-Omgevingsdoelen</t>
    </r>
    <r>
      <rPr>
        <sz val="10"/>
        <rFont val="Times New Roman"/>
        <family val="1"/>
      </rPr>
      <t xml:space="preserve">. Nood aan generieke afspraken met MOW over de inzet bij MOW van een gebundeld budget voor openruimtedoelen. Nu worden deze budgetten geval per geval bepaald via individuele (project)onderhandelingen, wat veel werk is voor VLM. Afspraken dienen gemaakt op Vlareg-niveau: om snel vooruit te kunnen gaan met infra-projecten voorziet de Vlareg dan in ruil generieke groene "compensaties" in het MOW-budget. Momenteel dient VLM significante budgetten en capaciteit vrij te maken voor flankerende MOW-projecten die voor de Omgevingsdoelen niet of minder prioritair zijn! Er is een zekere meerkost voor MOW, in dit scenario, maar deze beperkt zich tov. de totaalkosten voor die MOW-projecten tot een paar procent, mee te verrekenen in de projectvoorstellen richting de Vlareg (bv. in ontwerp-beslissing voor de R0 in Brussel). </t>
    </r>
  </si>
  <si>
    <t>Aandachtspunt voor Bila dOMG</t>
  </si>
  <si>
    <t xml:space="preserve">1/ Berekening van planschade- en eigenaarsvergoedingen verlopen in regel via de VLM-Landcommissies. In toekomstige BRV-decreten en -BVR's is er in het kader van de werkefficiëntie nood aan een zo duidelijk mogelijk werkkader met duidelijke criteria in decreet/BVR. </t>
  </si>
  <si>
    <r>
      <t>Status (</t>
    </r>
    <r>
      <rPr>
        <b/>
        <sz val="8"/>
        <color rgb="FF000000"/>
        <rFont val="FlandersArtSans-Regular"/>
        <family val="2"/>
      </rPr>
      <t>lopend, nieuw, aflopend (jaar?))</t>
    </r>
  </si>
  <si>
    <r>
      <t xml:space="preserve">1- De ontvangsten uit de boetes liggen relatief gezien vrij laag. Er werd eerder ingezet op regulerend beleid in plaats van op een financierend effect. In het verleden lagen de inkomsten structureel hoger met circa 10 miljoen aan mestheffingen op nutriëntenuitstoot (productiegerelateerd) per jaar. In het kader van de Vlaamse onderhandelingen rond MAP3 werden deze mestheffingen afgeschaft. </t>
    </r>
    <r>
      <rPr>
        <b/>
        <sz val="10"/>
        <rFont val="Times New Roman"/>
        <family val="1"/>
      </rPr>
      <t xml:space="preserve">Regulerende heffingen kunnen terug in het leven geroepen worden (potentieel grootteorde +7,5 miljoen euro </t>
    </r>
    <r>
      <rPr>
        <sz val="10"/>
        <rFont val="Times New Roman"/>
        <family val="1"/>
      </rPr>
      <t xml:space="preserve">cf. niveau voor laatste hervorming). 
Aandachtspunten:
- Deze piste is verdedigbaar voor VLM als te onderzoeken, maar er dient de nodige aandacht te gaan naar de beoogde doelgroepen en dat hoeven niet noodzakelijk primair de landbouwers te zijn, er kan ook gekeken worden naar: 1/ erkende mestvervoerders, of 2/ mestverwerkers, of 3/ kunstmestproducenten/verkopers (ook probleem). Deze private actoren zullen hoogstwaarschijnlijk deze heffingen wel doorrekenen naar de landbouwers. Positief aan dit regulerend én financierend systeem is wel dat op deze manier landbouwers met voldoende grote oppervlakte kunnen ontzien worden (gezonde situatie). 
- Deze regulerende heffing kan naar wens gericht gestuurd worden richting doelstellingen water/nitraat. Beleidsmatig goed over na te denken.
- Dit voorstel vergt decretale aanpassing/opzet
- Flankerende handhaving is hierin zeer belangrijk, zeker gezien de recent gedetecteerde grootschalige fraude. Bij de Mestbank werken momenteel circa 27 VTE/inspecteurs op terrein (focus op planmatige controles in risicozones), én een 17-tal extra VTE voor de fraudecel (doorlichting obv. risico-analyse data cf. de recent ontdekte grootschalige fraudezaken).
2- VLM past momenteel in zeer beperkte mate een systeem van retributies toe voor kleinere dossiers (verkoop documenten, dossierkosten erkenningsaanvragen). Er is een interessante optie voor </t>
    </r>
    <r>
      <rPr>
        <b/>
        <sz val="10"/>
        <rFont val="Times New Roman"/>
        <family val="1"/>
      </rPr>
      <t>retributies voor de aanvragen bij het loket Recht van Voorkoop vanwege de notarissen</t>
    </r>
    <r>
      <rPr>
        <sz val="10"/>
        <rFont val="Times New Roman"/>
        <family val="1"/>
      </rPr>
      <t xml:space="preserve">. Dit gaat concreet over circa 15 a 17.000 dossieraanvragen per jaar via het VLM IT-systeem. Wanneer er geopteerd zou worden voor een grootteorde cf. de bodemattesten bij OVAM (+/- 100 euro) spreken we over een </t>
    </r>
    <r>
      <rPr>
        <b/>
        <sz val="10"/>
        <rFont val="Times New Roman"/>
        <family val="1"/>
      </rPr>
      <t>potentieel van 1,5 a 1,7 miljoen euro per jaar aan retributies</t>
    </r>
    <r>
      <rPr>
        <sz val="10"/>
        <rFont val="Times New Roman"/>
        <family val="1"/>
      </rPr>
      <t xml:space="preserve"> voor dit loket. 
Aandachtspunten:
- Om van een retributie te kunnen spreken (fiscaal aftrekbaar) , moeten deze opbrengsten gerelateerde personeels- en andere kosten dekken van VLM. VLM dient deze kosten dan ook in kaart te brengen om het potentieel exact te kunnen bepalen. 
- De notarissen zullen deze relatief beperkte kosten waarschijnlijk doorrekenen in hun (veel omvangrijkere) notariële kosten bij verkoopsaktes. </t>
    </r>
  </si>
  <si>
    <t xml:space="preserve">1- Dit systeem geeft uitvoering aan het EU-landbouwbeleid (GLB EU). Dit GLB bevat een zeer grote pijler met rechtstreekse steun aan de landbouwers, en een kleine pijler met flankerende maatregelen voor groenere landbouw. In het nieuwe GLB daalt het aandeel van de EU-cofinaniering voor flankerende maatregelen van 50 naar 43%, zodat er meer Vlaamse middelen nodig zijn om hetzelfde te kunnen realiseren als de voorbije periode. </t>
  </si>
  <si>
    <t xml:space="preserve">1- Dit systeem geeft uitvoering aan het EU-landbouwbeleid. Dit GLB bevat een zeer grote pijler met rechtstreekse steun aan de landbouwers, en een kleine pijler met plattelandsbeleid. In het nieuwe GLB daalt het aandeel van de EU-cofinaniering voor flankerende maatregelen van 50 naar 43%, zodat er meer Vlaamse middelen nodig zijn om hetzelfde te kunnen realiseren als de voorbije periode. </t>
  </si>
  <si>
    <r>
      <t xml:space="preserve">1- Vlaanderen slaagt er al heel lange tijd niet in om de </t>
    </r>
    <r>
      <rPr>
        <b/>
        <sz val="10"/>
        <color rgb="FFE26B0A"/>
        <rFont val="Times New Roman"/>
        <family val="1"/>
      </rPr>
      <t>EU-doelstellingen inzake stikstof/nitraten</t>
    </r>
    <r>
      <rPr>
        <sz val="10"/>
        <color rgb="FFE26B0A"/>
        <rFont val="Times New Roman"/>
        <family val="1"/>
      </rPr>
      <t xml:space="preserve"> te halen. Vlaanderen zit ondertussen aan het MAP6 om de doelstellingen van de nitraatrichtlijn (1991) en kaderrichtlijn water te halen. Tot MAP4 is vooruitgang geboekt, MAP5 leidde niet tot resultaten. </t>
    </r>
    <r>
      <rPr>
        <b/>
        <sz val="10"/>
        <color rgb="FFE26B0A"/>
        <rFont val="Times New Roman"/>
        <family val="1"/>
      </rPr>
      <t>De emissies uit landbouw en veeteelt blijven te groot gegeven de doelstellingen</t>
    </r>
    <r>
      <rPr>
        <sz val="10"/>
        <color rgb="FFE26B0A"/>
        <rFont val="Times New Roman"/>
        <family val="1"/>
      </rPr>
      <t xml:space="preserve">. </t>
    </r>
    <r>
      <rPr>
        <b/>
        <sz val="10"/>
        <color rgb="FFE26B0A"/>
        <rFont val="Times New Roman"/>
        <family val="1"/>
      </rPr>
      <t>Binnen het beleidsdomein Omgeving worden vele inspanningen besteed aan beleidsimpulsen die erop gericht zijn de negatieve effecten van de te grote emissies op water-, nitraat-, stikstofdoelstellingen te beperken</t>
    </r>
    <r>
      <rPr>
        <sz val="10"/>
        <color rgb="FFE26B0A"/>
        <rFont val="Times New Roman"/>
        <family val="1"/>
      </rPr>
      <t xml:space="preserve">. Een sterkere integratie van het Omgevingsbeleid en het Landbouwbeleid biedt mogelijkheden op vlak van resultaatgerichtheid.
Aandachtspunten: 
- een "warme" sanering zoals in de periode 1999-2004 was geen goed instrument,aangezien de overheid toen de facto landbouwbedrijven subsidieerde die toch wilden stoppen. 
- een slimme inzet van het instrument Vlarem/vergunningen kan veel effectiever zijn, als de overheid tenminste duidelijk definieert waar men naartoe wil evolueren binnen welke termijn. Deze aanpak ligt nu ook in NL op tafel in kader van de PAS-vergunningencrisis. </t>
    </r>
  </si>
  <si>
    <r>
      <t xml:space="preserve">1- Hier is een klein potentieel om het jaarlijks te voorzien bedrag verder naar beneden te brengen. Er kan bijvoorbeeld aanvullend ook extra ingezet worden op het voorafgaande uitruilen van landbouwers vooraleer groene rups goedgekeurd worden. Dit proces is echter wel vrij VTE-intensief.
2- De ontvangsten uit planbaten worden ontvangen via Vlabel en komen binnen via het Grondfonds. </t>
    </r>
    <r>
      <rPr>
        <b/>
        <sz val="10"/>
        <color rgb="FFE26B0A"/>
        <rFont val="Times New Roman"/>
        <family val="1"/>
      </rPr>
      <t>Indien de compensaties voor planschade 100% aan venale prijzen worden vastgesteld, zou het logisch zijn dit principe ook integraal te hanteren op de planbaten. Voor planbaten ligt de afroming slechts op 1 a 30% van de meerwaarde</t>
    </r>
    <r>
      <rPr>
        <sz val="10"/>
        <color rgb="FFE26B0A"/>
        <rFont val="Times New Roman"/>
        <family val="1"/>
      </rPr>
      <t xml:space="preserve">.
</t>
    </r>
  </si>
  <si>
    <r>
      <t xml:space="preserve">Deze toelage is gericht op het aankopen van landbouwgronden buiten de IHD-zones met het oog op uitruiling van de landbouwers actief in de IHD-zones. Er zijn reeds zeer interessante ruilgronden gekocht met dit budget, maar er is echter </t>
    </r>
    <r>
      <rPr>
        <b/>
        <sz val="10"/>
        <color rgb="FFE26B0A"/>
        <rFont val="Times New Roman"/>
        <family val="1"/>
      </rPr>
      <t>nood aan maatregelen om de effectiviteit van dit instrument te verhogen</t>
    </r>
    <r>
      <rPr>
        <sz val="10"/>
        <color rgb="FFE26B0A"/>
        <rFont val="Times New Roman"/>
        <family val="1"/>
      </rPr>
      <t>. Momenteel is het aantal uitruilingen immers (te) klein omdat landbouwers nog (te veel) rechten hebben in de betrokken IHD-zone. De doelstellingen inzake PAS/Stikstof worden hierdoor niet gehaald in de betrokken zones.</t>
    </r>
  </si>
  <si>
    <r>
      <t xml:space="preserve">Deze toelage is gericht op uitgaven gekoppeld aan de rode en oranje (vrij grote) PAS-bedrijven actief in de IHD-zones. Via dit budget wordt er invulling gegeven aan de koopplicht voor de overheid met het oog op verplaatsing/reconversie/afbraak van de betrokken landbouwbedrijven. </t>
    </r>
    <r>
      <rPr>
        <b/>
        <sz val="10"/>
        <color rgb="FFE26B0A"/>
        <rFont val="Times New Roman"/>
        <family val="1"/>
      </rPr>
      <t>VLM zou dit instrument onder haar beheer kunnen beperken tot stopzettingen. Andere uitgaven op het vlak van reconversie en verplaatsing kunnen dan beheerd worden via de instrumenten ter beschikking van het departement Landbouw</t>
    </r>
    <r>
      <rPr>
        <sz val="10"/>
        <color rgb="FFE26B0A"/>
        <rFont val="Times New Roman"/>
        <family val="1"/>
      </rPr>
      <t xml:space="preserve"> (VLIF bv.). </t>
    </r>
  </si>
  <si>
    <r>
      <t>Status (</t>
    </r>
    <r>
      <rPr>
        <b/>
        <sz val="10"/>
        <color theme="1"/>
        <rFont val="Times New Roman"/>
        <family val="1"/>
      </rPr>
      <t>lopend, nieuw, aflopend (jaar?))</t>
    </r>
  </si>
  <si>
    <t>Rollen/taken bij toepassen instrument</t>
  </si>
  <si>
    <t>QDX 3QC026 7112</t>
  </si>
  <si>
    <t>VERWERVING EN BEHEER VAN PATRIMONIUM VAN ANB ...</t>
  </si>
  <si>
    <t>ANB</t>
  </si>
  <si>
    <t>Verwerven van gronden door ANB met het oog om deze in te richten en te beheren.</t>
  </si>
  <si>
    <r>
      <rPr>
        <b/>
        <sz val="10"/>
        <rFont val="Times New Roman"/>
        <family val="1"/>
      </rPr>
      <t xml:space="preserve">1.Europese verplichting. </t>
    </r>
    <r>
      <rPr>
        <sz val="10"/>
        <rFont val="Times New Roman"/>
        <family val="1"/>
      </rPr>
      <t xml:space="preserve">Primaire natuurdoelstelling is het realiseren van de natura 2000 doelstelling ter bescherming van habitats en soorten. 
Tegen 2020 moeten 16 van de 46 Europees beschermde leefgebieden in een gunstige staat van instandhouding gebracht zijn. Voor alle habitattypes en richtlijnsoorten samen zijn in 2020 70% van de inspanningen operationeel. Tot nu toe is een standstill en een gunstige of verbeterde staat voor 7 van de 16 prioritaire habitats bereikt.
Voor 44 habitats zijn instandhoudingsdoelstellingen geformuleerd. In de afgelopen jaren verbeterden 17 habitattypes. Van de 69 Habitatrichtlijnsoorten zijn er 18 in gunstige staat. Verder scoren er 14 matig ongunstig, 5 onbekend en de overige 29 soorten zeer ongunstig.
Tegen 2050 moet elke Europees beschermde plant of dier, en hun leefgebied in een gunstige staat van instandhouding gebracht zijn. Voor 44 habitats zijn instandhoudingsdoelstellingen geformuleerd. In de afgelopen jaren verbeterden 17 habitattypes. Van de 69 Habitatrichtlijnsoorten zijn er 18 in gunstige staat. Verder scoren er 14 matig ongunstig, 5 onbekend en de overige 29 soorten zeer ongunstig.
BIJKOMEND: Europese biodiversiteitsstrategie wordt vastgelegd in 2021 waarbij een </t>
    </r>
    <r>
      <rPr>
        <b/>
        <sz val="10"/>
        <rFont val="Times New Roman"/>
        <family val="1"/>
      </rPr>
      <t xml:space="preserve">aanscherping van de ambitie – 30% bescherming van het landoppervlak – en het tijdspad – tegen 2030 – </t>
    </r>
    <r>
      <rPr>
        <sz val="10"/>
        <rFont val="Times New Roman"/>
        <family val="1"/>
      </rPr>
      <t xml:space="preserve">wordt vooropgesteld.  </t>
    </r>
    <r>
      <rPr>
        <b/>
        <sz val="10"/>
        <rFont val="Times New Roman"/>
        <family val="1"/>
      </rPr>
      <t>2.Regeerakkoord:</t>
    </r>
    <r>
      <rPr>
        <sz val="10"/>
        <rFont val="Times New Roman"/>
        <family val="1"/>
      </rPr>
      <t xml:space="preserve">
a. We leggen tegen 2030 10.000 ha bijkomend bos aan, waarvan 4.000 ha tijdens deze regeerperiode.
b. De komende vijf jaar willen we 20.000 bijkomende ha natuur onder effectief natuurbeheer brengen.
c. Robuuste natuur-, bos- en valleigebieden vormen de ruggengraat van een ruimer, functioneel groenblauw netwerk, dat zich doorheen de open ruimte uitstrekt tot in het centrum van dorpen en steden.
d. De realisatie en het toegankelijk maken van nabij groen, bos en natuur moet een antwoord bieden op de vraag naar meer toegankelijk 220 en recreatief groen.</t>
    </r>
  </si>
  <si>
    <t>Vogelrichtlijn (1979) en de Habitatrichtlijn (1992). In Vlaanderen is dit doorvertaald via instandhoudingsdoelstellingen vastgelegd via:
Natuurdecreet
Vlaams soortenbesluit (2009)
Gewestelijke natuurdoelen (G-IHD) in 2010
Het instandhoudingsbesluit met speciale beschermingszones (SBZ-H) 2014 Vlaams natura2000 programma</t>
  </si>
  <si>
    <t xml:space="preserve">&lt;2000 </t>
  </si>
  <si>
    <t>Creatie van robuuste en beschermde natuur met hoge biodiversiteitswaarden + toegankelijke gebieden. Om hoge ecologische waarden en recreatief medegebruik te garanderen zijn aankopen door de overheid een must.</t>
  </si>
  <si>
    <t>Het betreft één van de duurdere instrumenten. Druk op prijzen en landgebruik.</t>
  </si>
  <si>
    <t>Zie bron doelstelling</t>
  </si>
  <si>
    <t xml:space="preserve">ANB koopt aan </t>
  </si>
  <si>
    <t>Uitgave via DAB MINAfonds</t>
  </si>
  <si>
    <r>
      <t xml:space="preserve">Tot 2018 gemid 11,75 mio, vanaf 2019 recurrent 14,25 mio, vanaf 2020 recurrent 16,75 mio </t>
    </r>
    <r>
      <rPr>
        <b/>
        <sz val="10"/>
        <rFont val="Times New Roman"/>
        <family val="1"/>
      </rPr>
      <t xml:space="preserve">omwille van de opstappen tot in 2024 ATOMA </t>
    </r>
    <r>
      <rPr>
        <sz val="10"/>
        <rFont val="Times New Roman"/>
        <family val="1"/>
      </rPr>
      <t xml:space="preserve">ikv natuurdoelstellingen regeerakkoord (bosuitbreiding en effectief natuurbeheer). </t>
    </r>
    <r>
      <rPr>
        <b/>
        <sz val="10"/>
        <rFont val="Times New Roman"/>
        <family val="1"/>
      </rPr>
      <t xml:space="preserve">Om EU-doelen natura 2000 te realiseren zijn tegen het einde van de legislatuur 25% bijkomende middelen noodzakelijk.  </t>
    </r>
    <r>
      <rPr>
        <sz val="10"/>
        <rFont val="Times New Roman"/>
        <family val="1"/>
      </rPr>
      <t>De aanscherping van de Europese ambitie in 2021 en het tijdskader zal bijkomende druk op dit budget veroorzaken.</t>
    </r>
  </si>
  <si>
    <t>Standaard uitgave</t>
  </si>
  <si>
    <t>Audit ANB aankoop gronden en grondenbanken</t>
  </si>
  <si>
    <t>Zit ATOMA-budget op ikv 20.000 ha onder effectief natuurbeheer én ATOMA voor 4000 ha extra ha bos</t>
  </si>
  <si>
    <t xml:space="preserve">1- Momenteel volgt ANB een dubbele strategie inzake de verwerving van gronden. Enerzijds koopt ANB zelf gronden op met behulp van dit budget, anderzijds subsidieert ANB natuurverenigingen (en lokale overheden) bij aankopen van gronden. ANB volgt hierbij volgende (recent aangepaste) strategie. ANB koopt zelf aan voor 4 specifieke doelstellingen: (1) bosuitbreiding met 4.000 ha, (2) gronden voor bossencompensatie, (3) gronden in kader van de uitvoering van de maatregelen uit de Blue Deal en (4) gronden om bestaande domeinen robuuster te maken (onteigeningen worden hierbij soms als noodzaak ingezet als piste voor aankoop belangrijke enclaves. 
Als rode draad hierbij geldt dat 80% van de aankopen EU-IHD-gebonden moet zijn, en mag maximaal 20% betrekking hebben op aankopen met het oog op recreatief medegebruik. Indien dit budget verlaagd zou worden, is de impact duidelijk en zal het langer duren om de EU-bindende doelstellingen te halen in Vlaanderen. 
2- Voor de Vlareg-doelstelling van 4.000 ha bosuitbreiding heeft ANB sowieso de andere partners op het terrein ook nodig (natuurverenigingen, lokale overheden). 
</t>
  </si>
  <si>
    <r>
      <t xml:space="preserve">1- ANB koopt niet om an sich eigenaar te worden van gronden, maar wel om de vooropgestelde doelstellingen op de betrokken gronden te halen. </t>
    </r>
    <r>
      <rPr>
        <b/>
        <sz val="10"/>
        <color theme="9" tint="-0.24997000396251678"/>
        <rFont val="Times New Roman"/>
        <family val="1"/>
      </rPr>
      <t>ANB moet veel gronden kopen om in eigen beheer te werken aan de invulling van de hoogkwalitatieve doelstellingen in Vlaanderen</t>
    </r>
    <r>
      <rPr>
        <sz val="10"/>
        <color theme="9" tint="-0.24997000396251678"/>
        <rFont val="Times New Roman"/>
        <family val="1"/>
      </rPr>
      <t xml:space="preserve">. Door de bescherming van topnatuur en de lange doorlooptijden om deze natuur te creëren, is het bereiken van hoogkwalitatieve doelstellingen via privé-eigenaars alleen. De overheid zal dus altijd moeten instaan voor aankoop en realisatie op het terrein. Met deze aankopen streven we ernaar om op hetzelfde areaal zo maximaal mogelijk alle doelen te behalen (IHD, Bosuitbreiding, Blue deal, 20000ha). Bovendien zijn minnelijke aankopen ook goedkoper dan verplichte regelingen (bv onteigeningsvergoedingen) en zijn de doorloopprocedures minder lang. Voor de minder hoogwaardige doelstellingen (bv bosuitbreiding) moet er nog wel bijkomend ingezet worden om de realisatie door privé en derden te verhogen. Er wordt immers vastgesteld dat sommige eigenaars niet willen meewerken aan het streven naar de opgelegde hoogkwalitatieve biodiversiteitstargets (te duur, te veel werk, ...). Indien dergelijke (veelal private) eigenaars niet mee willen in een beheerverhaal komt ANB momenteel in een duur en te vermijden aankoopscenario terecht. </t>
    </r>
    <r>
      <rPr>
        <b/>
        <sz val="10"/>
        <color theme="9" tint="-0.24997000396251678"/>
        <rFont val="Times New Roman"/>
        <family val="1"/>
      </rPr>
      <t xml:space="preserve">ANB moet sowieso in elk scenario zelf kunnen blijven aankopen. </t>
    </r>
    <r>
      <rPr>
        <sz val="10"/>
        <color theme="9" tint="-0.24997000396251678"/>
        <rFont val="Times New Roman"/>
        <family val="1"/>
      </rPr>
      <t xml:space="preserve">
De Vlareg doelstelling van 20.000 ha in kwaliteitsvol natuurbeheer moet haalbaar zijn via onder meer subsidies voor beheerplannen door de andere bereidwillige partners (vooral lokale overheden, natuurverenigingen). Hierbij wordt er gewerkt met beheersubsidies op basis van normkosten voor goed beheer. Dit werkingsscenario is dus ideaal op budgettair vlak aangezien ANB zich dan de aankoop van gronden kan besparen. Een best practice in hetzelfde budgettaire kader is de toepassing van het recht van voorkoop. Zo oefent ANB het recht van voorkoop niet uit bij RUP's voor natuurinrichtingsgebieden als de koper zich engageert om binnen 5 jaar het streefbeeld qua beheer te halen. Het recht van voorkoop wordt dus ten volle ingezet in functie van het inhoudelijke doel op vlak van natuurinrichting en heeft niet de aankoop van gronden als doel op zich. Net omdat het recht van voorkoop in de praktijk zijn effectiviteit als stimulerend instrument bewezen heeft, is het zinvol te bekijken of een ruimere beleidsmatige afbakening voor de toepassing ervan mogelijk is.
Er dient in conclusie bekeken te worden in welke mate:
(1)</t>
    </r>
    <r>
      <rPr>
        <b/>
        <sz val="10"/>
        <color theme="9" tint="-0.24997000396251678"/>
        <rFont val="Times New Roman"/>
        <family val="1"/>
      </rPr>
      <t xml:space="preserve"> beheersovereenkomsten met (private) grondeigenaars</t>
    </r>
    <r>
      <rPr>
        <sz val="10"/>
        <color theme="9" tint="-0.24997000396251678"/>
        <rFont val="Times New Roman"/>
        <family val="1"/>
      </rPr>
      <t xml:space="preserve"> afgesloten kunnen worden</t>
    </r>
    <r>
      <rPr>
        <b/>
        <sz val="10"/>
        <color theme="9" tint="-0.24997000396251678"/>
        <rFont val="Times New Roman"/>
        <family val="1"/>
      </rPr>
      <t xml:space="preserve"> zonder de gronden aan te moeten kopen</t>
    </r>
    <r>
      <rPr>
        <sz val="10"/>
        <color theme="9" tint="-0.24997000396251678"/>
        <rFont val="Times New Roman"/>
        <family val="1"/>
      </rPr>
      <t>. Het systeem dat eigenaars enkel subsidies ontvangen voor werken die zij zelf doen, dient te worden herbekeken. Het zou een nieuwe piste moeten zijn dat ANB zelf, of bepaalde externe derde partijen met subsidies, de nodige beheerswerken kan doen op de (private) gronden van de eigenaar. Deze piste is echter beperkt haalbaar aangezien het budgettair onuitvoerbaar is voor hoogwaardige biodiversiteitsdoelstellingen met zeer lange doorlooptijden en strikte bescherming (de facto onteigening) en waarvoor momenteel de middelen vooral worden gebruikt. Deze piste kan wel helpen om bijkomende budgettaire druk van doelstellingen zoals bosuitbreiding te verlichten.
(2)</t>
    </r>
    <r>
      <rPr>
        <b/>
        <sz val="10"/>
        <color theme="9" tint="-0.24997000396251678"/>
        <rFont val="Times New Roman"/>
        <family val="1"/>
      </rPr>
      <t xml:space="preserve"> betere incentives voor beheersengagementen</t>
    </r>
    <r>
      <rPr>
        <sz val="10"/>
        <color theme="9" tint="-0.24997000396251678"/>
        <rFont val="Times New Roman"/>
        <family val="1"/>
      </rPr>
      <t xml:space="preserve"> verleend kunnen worden aan (bepaalde types van private) grondeigenaars (bv recht van voorkoop als stok achter deur, altijd proberen in te zetten op zelfrealisatie). Deze regeling zou dan gepaard (kunnen) gaan met de nodige financiële ondersteuning obv bepaalde normkosten qua beheer. 
Het betreft </t>
    </r>
    <r>
      <rPr>
        <b/>
        <sz val="10"/>
        <color theme="9" tint="-0.24997000396251678"/>
        <rFont val="Times New Roman"/>
        <family val="1"/>
      </rPr>
      <t>geen besparingspotentieel (cfr.supra), maar wel een mogelijke verlichting van bijkomende budgettaire druk richting halen van de kwalitatitieve doelstellingen te halen</t>
    </r>
    <r>
      <rPr>
        <sz val="10"/>
        <color theme="9" tint="-0.24997000396251678"/>
        <rFont val="Times New Roman"/>
        <family val="1"/>
      </rPr>
      <t>.</t>
    </r>
  </si>
  <si>
    <r>
      <t xml:space="preserve">Europese biodiversiteitsstrategie wordt vastgelegd in 2021 waarbij een aanscherping van de ambitie – 30% bescherming van het landoppervlak – en het tijdspad – tegen 2030 – wordt vooropgesteld.  
Regeerakkoord:
a. We leggen tegen 2030 10.000 ha bijkomend bos aan, waarvan 4.000 ha tijdens deze regeerperiode.
b. De komende vijf jaar willen we 20.000 bijkomende ha natuur onder effectief natuurbeheer brengen.
Om EU-doelen natura 2000 te realiseren zijn tegen het einde van de legislatuur 25% bijkomende middelen noodzakelijk.
(zie tabel). </t>
    </r>
    <r>
      <rPr>
        <b/>
        <sz val="10"/>
        <rFont val="Times New Roman"/>
        <family val="1"/>
      </rPr>
      <t>Voor verwervingen (ANB, TBVs, derden) ikv bosuitbreiding wordt een tekort van 2,5 mio in 2021 tot 10 mio in 2024 verwacht (zonder toekenning atoma/meervragen vanaf BO22). Voor verwervingen (ANB, TBVs, derden) ikv natura2000 wordt vanaf 2023 e.v. een tekort van 10 mio euro verwacht.</t>
    </r>
  </si>
  <si>
    <t>QDX 3QC003 1211</t>
  </si>
  <si>
    <t xml:space="preserve">PATRIMONIUM ONDER HET BEHEER VAN HET AGENTSCHAP VOOR NATUUR EN BOS </t>
  </si>
  <si>
    <t>Beheers- en onderhoudskosten in het kader van de eigen terreinen van het ANB.  +- 43.000 ha</t>
  </si>
  <si>
    <t>&lt;2000</t>
  </si>
  <si>
    <t>Creatie van robuuste en beschermde natuur met hoge biodiversiteitswaarden + toegankelijke gebieden. Om hoge ecologische waarden en recreatief medegebruik te garanderen is beheer door overheid een must. Er is maar beperkte interesse voor natuurrealisatie door derden.</t>
  </si>
  <si>
    <t>Quid optimalisatie normkosten? Quid optimum bereikt tussen uitbesteding/insourcing? Quid toepassen kostenefficiëntere technieken?</t>
  </si>
  <si>
    <t>Zie bron doelstelliing</t>
  </si>
  <si>
    <t>ANB beheert haar eigen patrimonium</t>
  </si>
  <si>
    <r>
      <t xml:space="preserve">Budgetnood neemt jaar na jaar toe gelet op toename aantal hectaren onder beheer. De uitgaven 2019 bedroegen 12 miljoen euro, in 2020 werd 13,5 miljoen euro uitgegeven. </t>
    </r>
    <r>
      <rPr>
        <b/>
        <sz val="10"/>
        <rFont val="Times New Roman"/>
        <family val="1"/>
      </rPr>
      <t>Om EU-doelen natura 2000 te realiseren zijn tegen het einde van de legislatuur +-20% bijkomende middelen noodzakelijk.</t>
    </r>
    <r>
      <rPr>
        <sz val="10"/>
        <rFont val="Times New Roman"/>
        <family val="1"/>
      </rPr>
      <t xml:space="preserve">  De aanscherping van de Europese ambitie in 2021 en het tijdskader zal bijkomende druk op dit budget veroorzaken.</t>
    </r>
  </si>
  <si>
    <t xml:space="preserve">1- Het patrimonium onder het beheer van ANB stijgt snel. Concreet was er een groei van +/- 8000 ha op 10 jaar, a rato van 650 a 800 ha extra per jaar, waardoor er nu 40.000 ha in beheer zit bij ANB. De beheerskosten stijgen bij definitie pro rata mee, terwijl het beheersbudget bij ANB niet meegeëvolueerd is. ANB moet dus noodgedwongen jaarlijks steeds +/- 2% efficiëntiewinsten blijven maken (of investeringen en doelbereik verder uitsmeren in de tijd). Dit in tegenstelling tot Natuurpunt waar de bugetten groeien volgens het aantal terreinen in beheer.
2- Er werd in de natuursector bekeken of er (21%) BTW-voordelen mogelijk zijn, door bepaalde beheersuitgaven (veel meer) door entiteiten te doen mét BTW-recuperatie (bv. vzw's) in plaats van door entiteiten zonder BTW-recuperatie (zoals lokale overheden/ANB). Kan een verschil van 21% in beschikbare middelen maken ... Scenario als het inzetten van Natuurinvest (risico op ESR-consolidatie) of het geven van rechtspersoonlijkheid aan ANB om zodoende gedeeltelijke BTW-recuperatie te geven, lijken niet realistisch. Extra beheerswerken via (uitbesteding van de beheerswerken door) de natuurverenigingen laten verlopen,  blijkt ook niet mogelijk gegeven het gebrek aan werkingscapaciteit bij de verenigingen. </t>
  </si>
  <si>
    <r>
      <t xml:space="preserve">1- Het is mogelijk om bij ANB op het vlak van grondbelastingen een quick win te realiseren en zo ook de administratieve lasten te verlagen. ANB betaalt (grond)belastingen op haar vele eigendommen, waardoor het budget van ANB uitgehold wordt door Vlaamse belastingen (0,1 miljoen euro) en door belastingen van Polders en Wateringen (0,7 miljoen euro). Dit gaat gepaard met veel administratief werk én er is geen ESR-winst in geval van Vlaamse belastingen (broekzak-vestzak). ANB stelt voor om deze onnodige budgetbewegingen decretaal op te lossen. [Dit voorstel is uit te breiden naar andere entiteiten: zo betaalt ook VLM 172 keuro/jaar aan OV en grondbelastingen]
2- ANB dient continue efficiëntiewinsten te boeken gegeven haar steeds stijgende patrimonium. ANB zet daar continu op in (bv. via uitrol nieuwe app voor opvolging beheerswerken). Momenteel is het budget bij ANB voor digitalisering echter te laag, waardoor </t>
    </r>
    <r>
      <rPr>
        <b/>
        <sz val="10"/>
        <rFont val="Times New Roman"/>
        <family val="1"/>
      </rPr>
      <t xml:space="preserve">ANB qua digitalisering veel kansen richting efficiënter beheer </t>
    </r>
    <r>
      <rPr>
        <sz val="10"/>
        <rFont val="Times New Roman"/>
        <family val="1"/>
      </rPr>
      <t xml:space="preserve">niet kan benutten. Zo is er continue een grote vraag naar info over het patrimonium in beheer, maar zijn er onvoldoende geautomatiseerde tools ter beschikking. Hier zijn mits extra IT mogelijkheden vele efficiëntiewinsten voor ANB én FB mogelijk.
3- Via </t>
    </r>
    <r>
      <rPr>
        <b/>
        <sz val="10"/>
        <rFont val="Times New Roman"/>
        <family val="1"/>
      </rPr>
      <t>insourcing van taken zoals de opmaak van beheersplannen</t>
    </r>
    <r>
      <rPr>
        <sz val="10"/>
        <rFont val="Times New Roman"/>
        <family val="1"/>
      </rPr>
      <t xml:space="preserve">, zou ANB een jaarlijkse </t>
    </r>
    <r>
      <rPr>
        <b/>
        <sz val="10"/>
        <rFont val="Times New Roman"/>
        <family val="1"/>
      </rPr>
      <t>besparing van 0,3 miljoen euro</t>
    </r>
    <r>
      <rPr>
        <sz val="10"/>
        <rFont val="Times New Roman"/>
        <family val="1"/>
      </rPr>
      <t xml:space="preserve"> kunnen realiseren.</t>
    </r>
  </si>
  <si>
    <r>
      <t xml:space="preserve">Europese biodiversiteitsstrategie wordt vastgelegd in 2021 waarbij een aanscherping van de ambitie – 30% bescherming van het landoppervlak – en het tijdspad – tegen 2030 – wordt vooropgesteld.  
Regeerakkoord:
a. We leggen tegen 2030 10.000 ha bijkomend bos aan, waarvan 4.000 ha tijdens deze regeerperiode.
b. De komende vijf jaar willen we 20.000 bijkomende ha natuur onder effectief natuurbeheer brengen.
Om EU-doelen natura 2000 te realiseren zijn </t>
    </r>
    <r>
      <rPr>
        <b/>
        <sz val="10"/>
        <rFont val="Times New Roman"/>
        <family val="1"/>
      </rPr>
      <t>tegen het einde van de legislatuur 20% bijkomende middelen noodzakelijk.</t>
    </r>
    <r>
      <rPr>
        <sz val="10"/>
        <rFont val="Times New Roman"/>
        <family val="1"/>
      </rPr>
      <t xml:space="preserve">
</t>
    </r>
    <r>
      <rPr>
        <b/>
        <sz val="10"/>
        <rFont val="Times New Roman"/>
        <family val="1"/>
      </rPr>
      <t>Voor beheer (ANB en deels TBV) ikv natura2000 wordt vanaf 2021 een tekort van 2,5 mio euro in 2021 oplopende tot 5 mio euro in 2024 verwacht. Zie tabel.</t>
    </r>
  </si>
  <si>
    <t>QDX 3QC095 7290</t>
  </si>
  <si>
    <t xml:space="preserve">INVESTERINGEN IN HET BEHEER EN DE INRICHTING VAN HET EIGEN PATRIMONIUM </t>
  </si>
  <si>
    <t>Noodzakelijke investeringen in de terreinen in beheer bij ANB. +- 43.000 ha</t>
  </si>
  <si>
    <t>Creatie van robuuste en beschermde natuur met hoge biodiversiteitswaarden + toegankelijke gebieden.  Om hoge ecologische waarden en recreatief medegebruik te garanderen is beheer door overheid een must. Er is maar beperkte interesse voor natuurrealisatie door derden.</t>
  </si>
  <si>
    <t>ANB als uitvoerder</t>
  </si>
  <si>
    <r>
      <t xml:space="preserve">Budgetnood neemt jaar na jaar toe gelet op toename aantal hectaren onder beheer. De uitgaven 2019 bedroegen 7,7 miljoen euro, in 2020 werd 9 miljoen euro uitgegeven. </t>
    </r>
    <r>
      <rPr>
        <b/>
        <sz val="10"/>
        <rFont val="Times New Roman"/>
        <family val="1"/>
      </rPr>
      <t>Om EU-doelen natura 2000 te realiseren zijn tegen het einde van de legislatuur +-15% bijkomende middelen noodzakelijk.</t>
    </r>
    <r>
      <rPr>
        <sz val="10"/>
        <rFont val="Times New Roman"/>
        <family val="1"/>
      </rPr>
      <t xml:space="preserve">  De aanscherping van de Europese ambitie in 2021 en het tijdskader zal bijkomende druk op dit budget veroorzaken.</t>
    </r>
  </si>
  <si>
    <t>Uitgave MVG</t>
  </si>
  <si>
    <t xml:space="preserve">1- Dit budget betreft beheersinvesteringen die ANB om de 3 a 4 jaar dient uit te voeren in kader van een goed beheer. Concreet gaat het om grote inrichtingswerken, plaggen, enzovoort. De andere beheerswerken zijn jaarlijks en staan onder ESR-code 12. Deze investeringen zijn nodig om de natura-doelstellingen in te kunnen vullen. Het laag fruit richting invulling van de natura-doelstellingen is reeds geplukt, dus de investeringen zullen vanaf nu sterker moeten stijgen om verdere stappen te kunnen zetten. 
2- Met hulp van Natuurinvest worden er continu naar innovatieve alternatieven onderzocht om aan meer kosteneffectief natuurbeheer te kunnen doen. Hier wordt bv. verwezen naar het nieuwe Grasgoed-opzet voor maaisel en de zoektocht naar nuttig gebruik.
</t>
  </si>
  <si>
    <r>
      <t xml:space="preserve">Europese biodiversiteitsstrategie wordt vastgelegd in 2021 waarbij een aanscherping van de ambitie – 30% bescherming van het landoppervlak – en het tijdspad – tegen 2030 – wordt vooropgesteld.  
2.Regeerakkoord:
a. We leggen tegen 2030 10.000 ha bijkomend bos aan, waarvan 4.000 ha tijdens deze regeerperiode.
b. De komende vijf jaar willen we 20.000 bijkomende ha natuur onder effectief natuurbeheer brengen.
Om EU-doelen natura 2000 te realiseren zijn </t>
    </r>
    <r>
      <rPr>
        <b/>
        <sz val="10"/>
        <rFont val="Times New Roman"/>
        <family val="1"/>
      </rPr>
      <t>tegen het einde van de legislatuur 15% bijkomende middelen noodzakelijk.
(zie tabel) Voor inrichtingen/bosaanleg ikv bosuitbreiding wordt een tekort van 8,5 mio in 2021 oplopende tot 14,5 mio in 2023 verwacht. Voor inrichtingen natura 2000 wordt een tekort van 14 mio euro vanaf 2023 e.v. verwacht.</t>
    </r>
  </si>
  <si>
    <t>QDX 3QC079 5210</t>
  </si>
  <si>
    <t>ONDERSTEUNING VOOR DE VERWERVING VAN NATUURGEBIEDEN</t>
  </si>
  <si>
    <t>Verlenen van subsidies voor de verwerving van gronden om natuurreservaten te creëren en bosuitbreiding te stimuleren</t>
  </si>
  <si>
    <t xml:space="preserve">Creatie van robuuste en beschermde natuur met hoge biodiversiteitswaarden + toegankelijke gebieden. Responsabiliseren derden voor het creëren van natuur in Vlaanderen. Door eigen inbreng moet overheid niet alles zelf financieren. </t>
  </si>
  <si>
    <t>Het betreft een duur instrument waarbij subsidiëringsgraad van een aankoop kan oplopen tot 90% en de eigendom in handen blijft van de partner/derde. Hogere subsidiëringsgraden ondergraven de meerwaarde van dit instrument vs eigen aankopen en het beheer uitbesteden.</t>
  </si>
  <si>
    <t>Zie bron doelstelling + Besluit Vlaamse Regering van 14 juli 2017 betreffende de subsidiëring van de planning, de ontwikkeling en de uitvoering van het geïntegreerd natuurbeheer</t>
  </si>
  <si>
    <t>ANB subsidieert</t>
  </si>
  <si>
    <t xml:space="preserve">Potentiële begunstigde subsidie </t>
  </si>
  <si>
    <r>
      <t xml:space="preserve">tot 2018 gemiddeld 6,45 mio. Het budget is aangegroeid ingevolge </t>
    </r>
    <r>
      <rPr>
        <b/>
        <sz val="10"/>
        <rFont val="Times New Roman"/>
        <family val="1"/>
      </rPr>
      <t>benodigde</t>
    </r>
    <r>
      <rPr>
        <sz val="10"/>
        <rFont val="Times New Roman"/>
        <family val="1"/>
      </rPr>
      <t xml:space="preserve"> </t>
    </r>
    <r>
      <rPr>
        <b/>
        <sz val="10"/>
        <rFont val="Times New Roman"/>
        <family val="1"/>
      </rPr>
      <t xml:space="preserve">opstappen tot in 2024 ATOMA </t>
    </r>
    <r>
      <rPr>
        <sz val="10"/>
        <rFont val="Times New Roman"/>
        <family val="1"/>
      </rPr>
      <t xml:space="preserve">ikv natuurdoelstellingen regeerakkoord (bosuitbreiding en effectief natuurbeheer). Om </t>
    </r>
    <r>
      <rPr>
        <b/>
        <sz val="10"/>
        <rFont val="Times New Roman"/>
        <family val="1"/>
      </rPr>
      <t xml:space="preserve">EU-doelen natura 2000 te realiseren zijn tegen het einde van de lefislatuur 25% bijkomende middelen noodzakelijk.  </t>
    </r>
    <r>
      <rPr>
        <sz val="10"/>
        <rFont val="Times New Roman"/>
        <family val="1"/>
      </rPr>
      <t>De aanscherping van de Europese ambitie in 2021 en het tijdskader zal bijkomende druk op dit budget veroorzaken.</t>
    </r>
  </si>
  <si>
    <t>Er kan overwogen worden in welke mate aankoopsubsidies ingekanteld kunnen worden in aankopen van het ANB en het beheer van deze gronden door derden gebeurd waarbij hogere of 100% financiering wordt voorzien om de achterstand aan inrichtingswerken in te halen;</t>
  </si>
  <si>
    <t xml:space="preserve">1- Momenteel volgt ANB een dubbele strategie inzake de verwerving van gronden. Enerzijds koopt ANB zelf gronden op met behulp van dit budget, anderzijds subsidieert ANB natuurverenigingen (en lokale overheden) bij aankopen van gronden a rato van 90%. ANB volgt hierbij volgende (recent aangepaste) strategie. ANB koopt zelf aan voor 4 specifieke doelstellingen: (1) bosuitbreiding met 4.000 ha, (2) gronden voor bossencompensatie, (3) gronden in kader van de uitvoering van de maatregelen uit de Blue Deal en (4) gronden om bestaande domeinen robuuster te maken (onteigeningen worden hierbij soms als noodzaak ingezet als piste voor aankoop belangrijke enclaves). 
</t>
  </si>
  <si>
    <r>
      <t xml:space="preserve">Europese biodiversiteitsstrategie wordt vastgelegd in 2021 waarbij een aanscherping van de ambitie – 30% bescherming van het landoppervlak – en het tijdspad – tegen 2030 – wordt vooropgesteld.  
Regeerakkoord:
a. We leggen tegen 2030 10.000 ha bijkomend bos aan, waarvan 4.000 ha tijdens deze regeerperiode.
b. De komende vijf jaar willen we 20.000 bijkomende ha natuur onder effectief natuurbeheer brengen.
Om EU-doelen natura 2000 te realiseren zijn </t>
    </r>
    <r>
      <rPr>
        <b/>
        <sz val="10"/>
        <rFont val="Times New Roman"/>
        <family val="1"/>
      </rPr>
      <t xml:space="preserve">tegen het einde van de legislatuur 25% bijkomende middelen noodzakelijk.
</t>
    </r>
    <r>
      <rPr>
        <sz val="10"/>
        <rFont val="Times New Roman"/>
        <family val="1"/>
      </rPr>
      <t>Zie tabel en supra.</t>
    </r>
  </si>
  <si>
    <t>ingevolge constant beleid  qua grootte-orde stabiel</t>
  </si>
  <si>
    <t>1- waarom zou de regering dit budget niet mogen verminderen met 15%?</t>
  </si>
  <si>
    <t>beslissing VR 2015 (rode bedrijven) en beslissing VR 2017 (oranje bedrijven)</t>
  </si>
  <si>
    <t>faciliteren van de realisatie van de Europese Natuurdoelen door het verminderen van de stikstofdepositie door landbouwbedrijven</t>
  </si>
  <si>
    <t>faciliteren van de realisatie van Vlaamse en Europese natuurdoelen door het verwerven van gronden + invulling geven aan het flankerend landbouwbeleid tav getroffen eigenaars en gebruikers</t>
  </si>
  <si>
    <t>herstructureringsaanbod voor de landbouw en grondverwerving i.f.v. de doelstellingen inzake bosuitbreiding uit het Vlaamse Regeerakkoord</t>
  </si>
  <si>
    <t>status quo</t>
  </si>
  <si>
    <t>QDX 3QC037 7111</t>
  </si>
  <si>
    <t>OVERDRACHT GRONDEN GRONDENBANKEN</t>
  </si>
  <si>
    <t>De verwerving van gronden door ANB waarbij VLM instaat voor de grondenruil en overdracht naar de partners.</t>
  </si>
  <si>
    <t>Lopend - nieuw boekhoudsysteem</t>
  </si>
  <si>
    <t>Vogelrichtlijn (1979) en de Habitatrichtlijn (1992). In Vlaanderen is dit doorvertaald via instandhoudingsdoelstellingen vastgelegd via:
Natuurdecreet
Vlaams soortenbesluit (2009)
Gewestelijke natuurdoelen (G-IHD) in 2010
Het instandhoudingsbesluit met speciale beschermingszones (SBZ-H) 2014 Vlaams natura2000 programma                                                   Regeringsbeslissingen ikv Sigma en Rivierherstel Leie (Schelde-Seine project); Scheldeverdragen</t>
  </si>
  <si>
    <t>Creatie van robuuste en beschermde natuur met hoge biodiversiteitswaarden + toegankelijke gebieden + bescherming tegen overstromingen. en herstel waterrijke gebieden. 
Noodzakelijk om grondmobiliteit te garanderen ter realisatie van natuurprojecten.</t>
  </si>
  <si>
    <t>Het betreft één van de duurste instrumenten. 
Doorlooptijden tussen financiering en effectieve overdracht van gronden kunnen oplopen. 
Concurrentie met andere instrumenten. 
Quid toepassingsgebied en concurrentie met gewoon aankoopbeleid? 
Druk op prijzen en landgebruik. 
Financiële stromen dienen beter opvolgbaar te zijn.</t>
  </si>
  <si>
    <t xml:space="preserve">Zie bron doelstelling + 
decreet van 16 juni 2006 betreffende het oprichten van de Vlaamse Grondenbank en houdende wijziging van diverse bepalingen;
decreet van 28 maart 2014 betreffende de landinrichting;
</t>
  </si>
  <si>
    <t>VLM beheert de Grondenbanken, ANB financiert</t>
  </si>
  <si>
    <r>
      <t xml:space="preserve">Gemiddeld 3,5 miljoen euro jaarlijks. In het kader van de Blue deal relance zal er maximaal ingezet worden op de aankoopopportuniteiten. Evenwel is het budget noodzakelijk om de </t>
    </r>
    <r>
      <rPr>
        <b/>
        <sz val="10"/>
        <rFont val="Times New Roman"/>
        <family val="1"/>
      </rPr>
      <t xml:space="preserve">EU-doelen natura 2000 te realiseren.  </t>
    </r>
    <r>
      <rPr>
        <sz val="10"/>
        <rFont val="Times New Roman"/>
        <family val="1"/>
      </rPr>
      <t>De aanscherping van de Europese ambitie in 2021 en het tijdskader zal bijkomende druk op dit budget veroorzaken.</t>
    </r>
  </si>
  <si>
    <t>1- Deze analyse dient samengevoegd te worden met de bevindingen uit de bespreking van het instrument Grondenbanken bij de VLM. 
2- ANB vindt de Grondenbank an sich een goed instrument, maar (1) duur, (2) met (te) lange doorlooptijden waarin de beleidsbudgetten vast zitten en (3) het instrument kans soms in concurrentie gaan met het eigen aankoopbeleid. De gebruiksfocus dient zich bij voorkeur te beperken op landbouwgebieden, en meer bepaald op de niet-hobby landbouwers. Via het instrument van de Grondenbanken kunnen er interessante extra gronden ter beschikking komen. Wel is er een rationalisatie nodig van het aantal Grondenbanken (sterke groei), en dit ook qua beheersinspanningen én qua transparantie.
3- Eventuele besparingen met 15% zouden leiden tot het nog verder verlengen van de doorlooptijden binnen de Grondenbanken en het missen van mogelijke opportuniteiten op het terrein.</t>
  </si>
  <si>
    <t xml:space="preserve">Europese biodiversiteitsstrategie wordt vastgelegd in 2021 waarbij een aanscherping van de ambitie – 30% bescherming van het landoppervlak – en het tijdspad – tegen 2030 – wordt vooropgesteld.  
2.Regeerakkoord:
a. We leggen tegen 2030 10.000 ha bijkomend bos aan, waarvan 4.000 ha tijdens deze regeerperiode.
b. De komende vijf jaar willen we 20.000 bijkomende ha natuur onder effectief natuurbeheer brengen.
</t>
  </si>
  <si>
    <t>QDX 3QC011 3300</t>
  </si>
  <si>
    <t>VERBETERING EN INSTANDHOUDING VAN DE NATUURKWALITEIT EN HET VERHOGEN VAN DE BIODIVERSITEIT</t>
  </si>
  <si>
    <t>Verlenen van subsidies door ANB voor het beheer van de erkende natuurreservaten en de terreinen onder effectief natuurbeheer</t>
  </si>
  <si>
    <t>Lopend - transitie naar nieuw systeem gebaseerd op subsidie voor natuurbeheerplannen</t>
  </si>
  <si>
    <t xml:space="preserve">Creatie van robuuste en beschermde natuur met hoge biodiversiteitswaarden + toegankelijke gebieden. Responsabiliseren derden voor het creëren van natuur in Vlaanderen. 
Door eigen inbreng gesubsidieerde partijen moet overheid niet alles zelf financieren. </t>
  </si>
  <si>
    <t xml:space="preserve">Zie bron doelstelling + Besluit Vlaamse Regering van 14 julie 2017 betreffende de subsidiëring van de planning, de ontwikkeling en de uitvoering van het geïntegreerd natuurbeheer
</t>
  </si>
  <si>
    <t>10/2017 en eerder</t>
  </si>
  <si>
    <r>
      <t xml:space="preserve">Het budget groeit jaar na jaar aan ingevolge </t>
    </r>
    <r>
      <rPr>
        <b/>
        <sz val="10"/>
        <rFont val="Times New Roman"/>
        <family val="1"/>
      </rPr>
      <t>benodigde</t>
    </r>
    <r>
      <rPr>
        <sz val="10"/>
        <rFont val="Times New Roman"/>
        <family val="1"/>
      </rPr>
      <t xml:space="preserve"> </t>
    </r>
    <r>
      <rPr>
        <b/>
        <sz val="10"/>
        <rFont val="Times New Roman"/>
        <family val="1"/>
      </rPr>
      <t xml:space="preserve">opstappen tot in 2024 ATOMA </t>
    </r>
    <r>
      <rPr>
        <sz val="10"/>
        <rFont val="Times New Roman"/>
        <family val="1"/>
      </rPr>
      <t xml:space="preserve">ikv natuurdoelstellingen regeerakkoord - 20.000 ha onder effectief natuurbeheer. Het betreft de jaarlijkse aangroei van ha die onder effectief natuurbeheer door derden wordt beheerd. Om </t>
    </r>
    <r>
      <rPr>
        <b/>
        <sz val="10"/>
        <rFont val="Times New Roman"/>
        <family val="1"/>
      </rPr>
      <t xml:space="preserve">EU-doelen natura 2000 te realiseren zijn deze bijkomende middelen en aangroei noodzakelijk.  </t>
    </r>
    <r>
      <rPr>
        <sz val="10"/>
        <rFont val="Times New Roman"/>
        <family val="1"/>
      </rPr>
      <t xml:space="preserve">De aanscherping van de Europese ambitie in 2021 en het tijdskader zal bijkomende druk op dit budget veroorzaken. </t>
    </r>
  </si>
  <si>
    <t xml:space="preserve">Er wordt sinds het nieuwe financieringsbesluit (2017) gewerkt met normkosten. Hier is sowieso een evaluatie voorzien. Een aantal kleinere subsidies zullen worden ingekanteld en afgeschaft. </t>
  </si>
  <si>
    <t xml:space="preserve">Recent BVR
Zit ATOMA-budget op ikv 20.000 ha onder effectief natuurbeheer 
</t>
  </si>
  <si>
    <t>1- Wat betreft de gesubsidieerde beheersactiviteiten bij de natuurverenigingen zit vooral de (financiële) capaciteit van de terreinbeherende verengingen (TBV) op haar limiet. Een vermindering van het huidige subsidiepercentage (i.e. het subsidie-% is gradueel ifv. een aantal parameters variërend van +/-70% tot 90% voor beheersplannen type 4, en beheersuitgaven ikv. bosuitbreiding en blue deal) met 15% zou het voor de natuurverenigingen/Natuurpunt niet meer mogelijk maken om de afspraken van 750 ha natuurbeheer/jaar (ikv. de EU-naturadoelstellingen) te halen. 
2-Er is sprake van een kwaliteitsverschil qua beheer door de verschillende entiteiten van de TBVs en het ANB. Vele kwaliteitsverschillen zijn eerder een zaak van personen, in het algemeen is ANB tevreden over het werk van de TBVs.
3- ANB wenst een systeem uit te rollen waarbij derden meer beheer kunnen opnemen (zie eerder) maar er dient hierbij (1) steeds over gewaakt worden dat het beheer nog voldoende goed gebeurt (kwaliteitscriteria), (2)  dat de gehanteerde normkosten uit 2017 ter bepaling van de subsidies voor beheer in 2021 geactualiseerd worden. Dit zou leiden tot extra 'value for money' voor ANB, maar gegeven de toenemende arealen onder beheer en inflatie niet tot een daling van het nodige budget.</t>
  </si>
  <si>
    <t>Europese biodiversiteitsstrategie wordt vastgelegd in 2021 waarbij een aanscherping van de ambitie – 30% bescherming van het landoppervlak – en het tijdspad – tegen 2030 – wordt vooropgesteld.  
2.Regeerakkoord:
a. We leggen tegen 2030 10.000 ha bijkomend bos aan, waarvan 4.000 ha tijdens deze regeerperiode.
b. De komende vijf jaar willen we 20.000 bijkomende ha natuur onder effectief natuurbeheer brengen.
Om EU-doelen natura 2000 te realiseren zijn deze bijkomende middelen en aangroei noodzakelijk.  De aanscherping van de Europese ambitie in 2021 en het tijdskader zal bijkomende druk op dit budget veroorzaken. Zie tabel en supra.</t>
  </si>
  <si>
    <t>QDX 3QC083 5210</t>
  </si>
  <si>
    <t>ONDERSTEUNING VERBETERING EN INSTANDHOUDING NATUURKWALITEIT EN VERHOGEN VAN BIODIV.</t>
  </si>
  <si>
    <t>Verlenen van subsidies door ANB voor natuurinrichtingswerken op terreinen van derden, restfinanciering van het Vlaamse gedeelte EU-life projecten, subsidies voor wolfwerende maatregelen.</t>
  </si>
  <si>
    <t xml:space="preserve">Creatie van robuuste en beschermde natuur met hoge biodiversiteitswaarden + toegankelijke gebieden.Responsabiliseren derden voor het creëren van natuur in Vlaanderen. 
Door eigen inbreng moet overheid niet alles zelf financieren. </t>
  </si>
  <si>
    <t>Capaciteitslimiet is bereikt, ook het aandeel eigen inbreng is een struikelblok voor bijkomende subsidiëring. Hogere subsidiëringsgraden ondergraven de meerwaarde van dit instrument vs in eigen beheer uitvoeren</t>
  </si>
  <si>
    <t>Zie bron doelstelling + Besluit Vlaamse Regering van 14 julie 2017 betreffende de subsidiëring van de planning, de ontwikkeling en de uitvoering van het geïntegreerd natuurbeheer</t>
  </si>
  <si>
    <t>10/2017 en 2019</t>
  </si>
  <si>
    <r>
      <t xml:space="preserve">Het budget groeit jaarlijks ingevolge </t>
    </r>
    <r>
      <rPr>
        <b/>
        <sz val="10"/>
        <rFont val="Times New Roman"/>
        <family val="1"/>
      </rPr>
      <t>benodigde</t>
    </r>
    <r>
      <rPr>
        <sz val="10"/>
        <rFont val="Times New Roman"/>
        <family val="1"/>
      </rPr>
      <t xml:space="preserve"> </t>
    </r>
    <r>
      <rPr>
        <b/>
        <sz val="10"/>
        <rFont val="Times New Roman"/>
        <family val="1"/>
      </rPr>
      <t xml:space="preserve">inrichtingswerken bij derden </t>
    </r>
    <r>
      <rPr>
        <sz val="10"/>
        <rFont val="Times New Roman"/>
        <family val="1"/>
      </rPr>
      <t xml:space="preserve">ikv EU natuurdoelstellingen en deze van het regeerakkoord (bosuitbreiding en effectief natuurbeheer). Om </t>
    </r>
    <r>
      <rPr>
        <b/>
        <sz val="10"/>
        <rFont val="Times New Roman"/>
        <family val="1"/>
      </rPr>
      <t xml:space="preserve">EU-doelen natura 2000 te realiseren is de aangroei van deze middelen noodzakelijk.  </t>
    </r>
    <r>
      <rPr>
        <sz val="10"/>
        <rFont val="Times New Roman"/>
        <family val="1"/>
      </rPr>
      <t>De aanscherping van de Europese ambitie in 2021 en het tijdskader zal bijkomende druk op dit budget veroorzaken.</t>
    </r>
  </si>
  <si>
    <t xml:space="preserve">Standaard uitgave </t>
  </si>
  <si>
    <t>Er kan geëvalueerd worden in welke mate er beter ingezet kan worden op bijkomende stimulansen voor inrichtingswerken door derden (zie supra aankoopsubsidies). Een aantal kleiner subsidies worden regelementair ingebed zoals deze voor de Wolfwerende maatregelen.</t>
  </si>
  <si>
    <t>Recent BVR (voor inrichting)</t>
  </si>
  <si>
    <t xml:space="preserve">1- ANB keert via dit budget investeringssubsidies uit via de call voor Project Subsidies Natuur, uitgaande van 25% eigen financiering voor de gesubsidieerde partijen. De capaciteitslimiet bij de natuurverenigingen, en Natuurpunt in het bijzonder, is ondertussen wel bereikt qua natuurbeheer, en het aandeel eigen inbreng is voor steeds meer natuurverenigingen een struikelblok aan het worden gegeven het continue toenemende areaal in beheer. Hierdoor dreigt een minder kwalitatieve besteding van de ingezette middelen, en een achterstand in goed beheer van de natuur- en bosdomeinen tov. de natura-doelstellingen. Dit effect wordt nog versterkt door de concurrentie van de grote calls in uitvoering van het relance-beleid rond de Blue deal. 
</t>
  </si>
  <si>
    <t>OC ANB / Natuurinvest</t>
  </si>
  <si>
    <t xml:space="preserve">ONTVANGSTEN EN UITGAVEN NATUURINVEST (OC ANB) </t>
  </si>
  <si>
    <t>ONTVANGSTEN + VAK/VEK</t>
  </si>
  <si>
    <t>Natuurinvest investeert in opdracht van het Agentschap voor Natuur en Bos in projecten die het duurzaam beheer van de natuur en de beleving van de natuur vergroten en in kennisoverdracht.</t>
  </si>
  <si>
    <t>Het duurzaam beheer en de beleving van de natuur vergroten. Kenniscentrum op het vlak van opleidingen over bos-, groen- en natuurbeheer.</t>
  </si>
  <si>
    <t>Het Natuurdecreet. Het regeerakkoord: De realisatie en het toegankelijk maken van nabij groen, bos en natuur moet een antwoord bieden op de vraag naar meer toegankelijk en recreatief groen.</t>
  </si>
  <si>
    <t xml:space="preserve">Realisatie toegankelijke gebieden voor recreatie en beleving. Vergroten van de kennis mbt over bos-, groen- en natuurbeheer voor de beheerders, professionals en de brede bevolking.  Zorgt voor innovatie in het natuurbeheer. Trekt privaat kapitaal aan bij het beheer en ontsluiten van onze natuurgebieden.
Natuurinvest heeft 55 panden van de VO via een concessieformule een herbestemming gegeven. De overheid spaart de kosten uit die voordien samenhingen met de instandhouding van de gebouwen. De private partner investeert in de goede staat van het gebouw en brengt er een functie in onder die de gebruikers van onze natuurdomeinen ten goede komt en de beleving van onze natuur laat groeien. Via de canon die betaald wordt, worden nieuwe investeringsmiddelen gegenereerd.
Natuurinvest zorgt ervoor dat de inkomsten minstens de uitgaven – inclusief de personeelskosten -  dekken. Minder inkomsten betekent minder uitgaven.
Beheer verloopt via de Beheerscommissie van het Eigen Vermogen waarin, naast de leden van het management van Natuur en Bos, ook de belangrijkste stakeholders in de groene sector (VVSG, private boseigenaars, erkende terreinbeherende natuurverenigingen, wildbeheereenheden, …)  vertegenwoordigd zijn. Deze betrokkenheid is van cruciaal belang. </t>
  </si>
  <si>
    <t>Afhankelijkheid van de grote fluctuaties van de marktprijzen voor hout.
Een evaluatie of het instrument nog beter kan aansluiten bij het realiseren van de natuurdoelstellingen is nuttig. Dit kan onder meer een verschuiving van patrimoniumbeheer naar investeringen in natuur inhouden.</t>
  </si>
  <si>
    <t>Decreet van 19 mei 2006 houdende diverse bepalingen inzake leefmilieu en energie</t>
  </si>
  <si>
    <t>Eigen rechtspersoonlijkheid</t>
  </si>
  <si>
    <t xml:space="preserve">Lokale besturen gaan investeringprojecten aan samen met overheid of privépartners. </t>
  </si>
  <si>
    <t xml:space="preserve">Investeringprojecten samen met overheid of privépartners. </t>
  </si>
  <si>
    <t>Kenniscentrum op het vlak van opleidingen over bos-, groen- en natuurbeheer.</t>
  </si>
  <si>
    <t>Ontvangsten vanuit het duurzaam bosbeheer (hoofdzakelijk), opleidingen en verleende concessies. Zelfbedruipend.</t>
  </si>
  <si>
    <t>Rond 6 miljoen euro inkomsten per jaar. Buiten de ESR-consolidatiekring van de VO.</t>
  </si>
  <si>
    <t>Inkomsten uit duurzaam bosbeheer (hoofdzakelijk), opleidingen en verlenen van concessies.</t>
  </si>
  <si>
    <t>Een evaluatie of het instrument nog beter kan aansluiten bij het realiseren van de natuurdoelstellingen is nuttig.</t>
  </si>
  <si>
    <t xml:space="preserve">1- ANB is in het algemeen zeer positief over de innovatieve werking van Natuurinvest. Natuurinvest zet in op opleiding (+/- 10 a 15%) en financiert deze uitgaven via retributies. De andere uitgaven van Natuurinvest (oa. beheer van gebouwen; het natuurbeheer verloopt via concessies) worden voor circa 1/3 gefinancierd door houtverkoop (2 mio euro/jaar). Natuurinvest kan een belangrijke rol spelen richting de ontwikkeling van meer kosteneffectieve/innovatieve beheersmethodes voor de natuur- en bosdomeinen. Natuurinvest zet ook hard in op het proberen vermarkten van haar uitgaven, om deze ook maximaal zelfbedruipend te maken. De COVID-crisis in combinatie met de sterke fluctuaties in de houtprijzen en de sterk (bij een vorige besparingsronde) afgeroomde reserves hebben Natuurinvest even in woelige wateren gebracht, én vooral de noodzaak aangetoond dat er steeds voldoende buffer in de begroting van Natuurinvest voorzien moet blijven. De buffer (overgedragen saldo) bedraagt momenteel 3,3 mio euro. De afroming van dergelijke buffer leidt trouwens slechts tot zeer beperkte ESR-winsten (10%) wegens regeling rond superdividenden. 
</t>
  </si>
  <si>
    <t>Bossen-compensatiefonds</t>
  </si>
  <si>
    <t>ONTVANGSTEN EN UITGAVEN BOSSENCOMPENSATIEFONDS</t>
  </si>
  <si>
    <t>Via het Bossencompensatiefonds (BCF) worden gronden verworven en subsidies verleend voor compenserende bebossing</t>
  </si>
  <si>
    <t xml:space="preserve">Instandhouden en uitbreiden van het bosareaal </t>
  </si>
  <si>
    <t>art 48. e.v. van het bosdecreet van 13 juni 1990</t>
  </si>
  <si>
    <r>
      <t xml:space="preserve">Behoud bosoppervlakte + verhogen van de biodiversiteit + realisatie toegankelijke gebieden voor recreatie en beleving .
</t>
    </r>
    <r>
      <rPr>
        <sz val="10"/>
        <color theme="4"/>
        <rFont val="Times New Roman"/>
        <family val="1"/>
      </rPr>
      <t>Goede toepassing van het principe "de vervuiler/gebruiker betaalt"</t>
    </r>
  </si>
  <si>
    <t>Audit ontbossing en compensatie (Rekenhof, 2015). Bosbehoudsbijdrage is nog onvoldoende om aan actuele grondprijzen de volledige ontboste oppervlakte te compenseren. De evaluatie en eventuele bijsturing van het instrument is lopende. 
Negatieve druk op de marktprijzen van te bebossen gronden (oa hierdoor)</t>
  </si>
  <si>
    <t>Bosdecreet 1990</t>
  </si>
  <si>
    <t>ANB beheert het Fonds</t>
  </si>
  <si>
    <t>Potentiële begunstigde - deels via projectoproep bebossing</t>
  </si>
  <si>
    <t xml:space="preserve">Ontvangsten uit bosbehoudsbijdragen - uitgaven via VRK. Zelfbedruipend. </t>
  </si>
  <si>
    <t>Toename middelen afhankelijk van bedrag bosbehoudsbijdrage; wegens stijging van prijzen van bebosbare grond is het moeilijk om 1 op 1 compensatie (qua oppervlakte) te realiseren</t>
  </si>
  <si>
    <t>Ontvangsten bosbehoudsbijdragen - uitgaven via VRK</t>
  </si>
  <si>
    <t>Audit ontbossing en compensatie (Rekenhof, 2015). Bosbehoudsbijdrage is nog onvoldoende om aan actuele grondprijzen de volledige ontboste oppervlakte te compenseren. De evaluatie en eventuele bijsturing van het instrument is lopende.</t>
  </si>
  <si>
    <t xml:space="preserve">1- Er geldt in Vlaanderen een sociale vrijstelling voor kleine ontbossingen (&lt;5 are). Het is praktisch niet haalbaar/kostenefficiënt om deze drempel te verlagen.
2- ANB heeft vastgesteld dat de werking van de VLM-Grondenbanken in de beoogde werking van het BCF te traag verloopt. Men kan immers pas starten met bebossing na het afronden van de nodige ruilacties. Naar de toekomst toe zal ANB de VLM-grondenbank niet meer gebruiken binnen het BCF, ook om zodoende de werking van het BCF te vereenvoudigen.
3- Linken van de ANB-doelstellingen aan het nieuwe BRV-beleid, en omgekeerd, biedt mooie opportuniteiten. ANB neemt de doelstellingen van het BRV (deels) mee in haar dagelijkse werking. 
4- Het in ontwikkeling zijnde instrument "omgevingsbesluit"  dat herbestemmen en vergunnen in 1 keer mogelijk maakt, kan een rol spelen richting groene doelstellingen mits de daartoe gepaste voorwaarden opgenomen worden in de ontwikkeling van het instrument onder het motto "voor wat, hoort wat". ANB ziet terzake de grootste meerwaarde in voorwaarden gericht op het stimuleren van de groenblauwe dooradering en de verzekering van groene ontsnipperingsverbindingen als 'ruil' voor het toelaten van bijkomend ruimtelijk rendement.
5- Het potentieel van het hergebruik van afvalstorten voor bebossing is relatief gezien niet zeer groot, maar wordt momenteel onderzocht door ANB/OVAM voor openbare storten. </t>
  </si>
  <si>
    <t xml:space="preserve">1- Het huidige mechanisme voor bossencompensatie heeft een remmende werking op de doelstelling omtrent bosuitbreiding, voornamelijk door het marktmechanisme van bossencompensatie met subsidies voor bebossing. In de praktijk loopt de achterstand steeds op door de duurdere stadsbossen, het beperkt succes van de oproep tot aankoop van gronden, door de lange doorlooptijden bij de grondenbanken. Hoewel het Vlaamse beleidsniveau niet verantwoordelijk is voor alle vergunningen die gepaard gaan met ontbossingen, wordt een belangrijke verantwoordelijkheid voor het effectief realiseren van de boscompensaties wel bij het Vlaamse beleidsniveau gelegd. Een bijsturing van het bossencompensatie dringt zich op waarbij een grotere responsabilisering van de vergunnende overheid wordt nagestreefd. 
Indien deze piste niet verkend zou worden, biedt een verhoging van de tarieven met bv. +15% een zeker inkomstenpotentieel van circa 870.000 euro. Onder de juiste randvoorwaarden zou een piste van 5 euro per m² als bosbehoudbijdrage nagestreefd kunnen worden. 
</t>
  </si>
  <si>
    <r>
      <t xml:space="preserve">1- Dit budget geeft invulling aan de doelstelling uit het Vlaams regeerakkoord om 4.000 ha bijkomend te bebossen. De budgetten voor bebossing tellen bovendien voor 50% mee om de opgelegde EU-targets te proberen halen. </t>
    </r>
    <r>
      <rPr>
        <b/>
        <sz val="10"/>
        <rFont val="Times New Roman"/>
        <family val="1"/>
      </rPr>
      <t>De EU-doelstellingen worden door Vlaanderen nog niet gehaald</t>
    </r>
    <r>
      <rPr>
        <sz val="10"/>
        <rFont val="Times New Roman"/>
        <family val="1"/>
      </rPr>
      <t xml:space="preserve">, maar ANB probeert wel met de beschikbare middelen maximaal en zo efficiënt mogelijk invulling te geven aan de EU-doelstellingen. Zie tabel.
2-  Het beleid van ANB is niet gericht op het maximaliseren van de ontvangsten in het BCF, maar eerder </t>
    </r>
    <r>
      <rPr>
        <b/>
        <sz val="10"/>
        <rFont val="Times New Roman"/>
        <family val="1"/>
      </rPr>
      <t>gericht op het maximaal proberen te voorkomen van ontbossingen</t>
    </r>
    <r>
      <rPr>
        <sz val="10"/>
        <rFont val="Times New Roman"/>
        <family val="1"/>
      </rPr>
      <t xml:space="preserve">. Het vergunningenbeleid is echter (voor niet-zachte bestemmingen) een bevoegdheid van de lokale overheden, en zodoende komt men op het terrein van de moeilijke discussies/afwegingen omtrent grondgebruik in Vlaanderen. Sowieso dient er een betere methode gevonden om ontbossingen in de stad te vermijden, aangezien dit idee dwars staat tegenover de politieke prioriteit van stadsbossen. De aankoop van gronden geschikt voor de aanleg van stadsbossen is immers duur, en eigenlijk door deze kostprijs niet sluitend financierbaar vanuit het BCF. </t>
    </r>
  </si>
  <si>
    <t>QD0-1QCE4FD-WT</t>
  </si>
  <si>
    <t xml:space="preserve">QD0 1QC316 6322 </t>
  </si>
  <si>
    <t>ONDERSTEUNING PROVINCIES EN GEMEENTEN VOOR AANKOOP TERREINEN VOOR BOSAANLEG (BOSSENCOMPENSATIEFONDS)</t>
  </si>
  <si>
    <t>VRKVAK</t>
  </si>
  <si>
    <t>QD0 1QC317 7112</t>
  </si>
  <si>
    <t>INVESTERINGSKOSTEN VOOR NIEUWE BEBOSSINGSPROJECTEN (BOSSENCOMPENSATIEFONDS)</t>
  </si>
  <si>
    <t>QD0 1QC310 7111</t>
  </si>
  <si>
    <t>OVERDRACHTEN GRONDEN GRONDENBANKEN (BOSSENCOMPENSATIEFONDS)</t>
  </si>
  <si>
    <t>QD0-1QCE4FD-PA</t>
  </si>
  <si>
    <t>QD0 1QC314 8517</t>
  </si>
  <si>
    <t>KREDIETVERLENINGEN IKV WERKING GRONDENBANKEN (BOSSENCOMPENSATIEFONDS)</t>
  </si>
  <si>
    <t>QD0 1QC331 3300</t>
  </si>
  <si>
    <t>ONDERSTEUNING VZW'S EN GEZINNEN VOOR AANKOOP TERREINEN VOOR BOSAANLEG (BOSSENCOMPENSATIEFONDS)</t>
  </si>
  <si>
    <t>QD0 1QC311 1221</t>
  </si>
  <si>
    <t>BEHEERSKOSTEN GRONDENBANKEN (BOSSENCOMPENSATIEFONDS)</t>
  </si>
  <si>
    <t>pm</t>
  </si>
  <si>
    <t>Jachtfonds</t>
  </si>
  <si>
    <t>ONTVANGSTEN EN UITGAVEN JACHTFONDS</t>
  </si>
  <si>
    <t>Begrotingsfonds gespijsd met de inkomsten vanuit de jachtsector: de verkoop van jachtverloven, jachtvergunningen en de inschrijvingsgelden van de jachtexamens. Met het jachtfonds wordt het jachtbeleid samen met de sector uitgevoerd.</t>
  </si>
  <si>
    <t>Lopend - opgericht oktober 2018</t>
  </si>
  <si>
    <t xml:space="preserve">Vastgestelde instandhoudingsdoelstellingen realiseren die een verbetering van de leefgebieden van wildsoorten met zich meebrengen. Alsook de verscherping van toezicht op de toepassing van jachtregelgeving, de betrokkenheid en verantwoordelijkheid van de jachtsector  vergroten mbt  het streven naar stabiele populaties van wildsoorten binnen hun leefgebieden; sensibilisering met betrekking tot de inpassing van het wildbeheer in het bredere kader van natuurbehoud; </t>
  </si>
  <si>
    <t>Jachtdecreet van 24 juli 1991 (art. 32/1 tem 32/3) en uitvoeringebesluiten (art. 59/1 tem 59/4 Jachtadministratiebesluit)</t>
  </si>
  <si>
    <r>
      <t xml:space="preserve">Voeren van  jachtbeleid waarbij jachtsector via haar eigen bijdragen (jachtverloven) geresponsabiliseerd wordt en waarbij we steven naar stabiele populaties van wildsoorten binnen hun leefgebieden;
Verhogen van de biodiversiteit.
</t>
    </r>
    <r>
      <rPr>
        <sz val="10"/>
        <color theme="4"/>
        <rFont val="Times New Roman"/>
        <family val="1"/>
      </rPr>
      <t>Goede toepassing van het principe "de vervuiler/gebruiker betaalt"</t>
    </r>
    <r>
      <rPr>
        <sz val="10"/>
        <rFont val="Times New Roman"/>
        <family val="1"/>
      </rPr>
      <t xml:space="preserve">
</t>
    </r>
  </si>
  <si>
    <t>Een aparte structuur om het jachtbeleid uit te voeren</t>
  </si>
  <si>
    <t>Zie bron doelstelling + Jachtdecreet van 24 juli 1991 en uitvoeringebesluiten</t>
  </si>
  <si>
    <t>Beheer VRK door ANB en centraal comité jachtfonds</t>
  </si>
  <si>
    <t>Doelgroep jagers is vertegenwoordigd via een afvaardiging in het Centraal Comité van het Jachtfonds</t>
  </si>
  <si>
    <t>Ontvangsten jachtverloven &amp; inschrijvingsgelden jachtexamen - uitgaven via VRK</t>
  </si>
  <si>
    <t>Inkomsten jachtfonds bedragen ongeveer 2.000 keuro per jaar.</t>
  </si>
  <si>
    <t xml:space="preserve">1- Wat betreft de werking van het (zelfbedruipende) Jachtfonds, is ANB tevreden en werkt de gemengde beheersstructuur 50% VO - 50% private sector goed: de overheid kan via deze werking de jachtsector gedragen mee sturen richting duurzame biodiversiteits-investeringen, ruimer dan zuiver jachtgebonden thema's. Zo ontlast het Jachtfonds ANB bv. van de kosten voor het everzwijnbeleid. </t>
  </si>
  <si>
    <t>QD0-1QCE4FE-WT</t>
  </si>
  <si>
    <r>
      <rPr>
        <sz val="10"/>
        <rFont val="Times New Roman"/>
        <family val="1"/>
      </rPr>
      <t>QD0 1QC332 1211</t>
    </r>
    <r>
      <rPr>
        <sz val="10"/>
        <color rgb="FFA6A6A6"/>
        <rFont val="Times New Roman"/>
        <family val="1"/>
      </rPr>
      <t xml:space="preserve">
</t>
    </r>
  </si>
  <si>
    <t>WERKINGSKOSTEN JACHT EN FAUNABEHEER (JACHTFONDS)</t>
  </si>
  <si>
    <r>
      <rPr>
        <sz val="10"/>
        <rFont val="Times New Roman"/>
        <family val="1"/>
      </rPr>
      <t>QD0 1QC333 3300</t>
    </r>
    <r>
      <rPr>
        <sz val="10"/>
        <color rgb="FFA6A6A6"/>
        <rFont val="Times New Roman"/>
        <family val="1"/>
      </rPr>
      <t xml:space="preserve">
</t>
    </r>
  </si>
  <si>
    <t>ONDERSTEUNING MAATSCHAPPIJEN EN VERENIGINGEN IN HET KADER VAN JACHT EN FAUNABEHEER (JACHTFONDS)</t>
  </si>
  <si>
    <t>QD0-1QCE4FE-LO</t>
  </si>
  <si>
    <t>QD0 1QC339 1100</t>
  </si>
  <si>
    <t>LONEN JACHT EN FAUNABEHEER (JACHTFONDS)</t>
  </si>
  <si>
    <t>Visserijfonds</t>
  </si>
  <si>
    <t>ONTVANGSTEN EN UITGAVEN VISSERIJFONDS</t>
  </si>
  <si>
    <t>Begrotingsfonds gespijsd met de inkomsten van de verkoop van visverloven. Met deze inkomsten wordt het visserijbeleid gefinancierd.</t>
  </si>
  <si>
    <t>Projecten m.b.t het halen van Europese Natuurdoelen voor vissoorten van de Habitatrichtlijn en bijdrage ten gunste van vissoorten van de Rode Lijst; medefinanciering met waterbeheerders van projecten in kader van Integraal waterbeleid (bv. oplossen vismigratieknelpunten)</t>
  </si>
  <si>
    <t>Wet van 1 juli 1954 op de riviervisserij en uitvoeringsbesluiten</t>
  </si>
  <si>
    <r>
      <t xml:space="preserve">Voeren van  jachtbeleid waarbij jachtsector via haar eigen bijdragen (jachtverloven) geresponsabiliseerd wordt en waarbij we steven naar stabiele populaties van wildsoorten binnen hun leefgebieden;
Verhogen van de biodiversiteit.
</t>
    </r>
    <r>
      <rPr>
        <sz val="10"/>
        <color theme="4"/>
        <rFont val="Times New Roman"/>
        <family val="1"/>
      </rPr>
      <t>Goede toepassing van het principe "de vervuiler/gebruiker betaalt"</t>
    </r>
  </si>
  <si>
    <t>Een aparte structuur om het visserijbeleid uit te voeren</t>
  </si>
  <si>
    <t>Zie bron doelstelling + Wet van 1 juli 1954 op de riviervisserij en uitvoeringsbesluiten</t>
  </si>
  <si>
    <t>ANB en de Provinciale Visserijcommissies</t>
  </si>
  <si>
    <t>Doelgroep vissers is vertegenwoordigd via een afvaardiging in het Centraal Comité van het Visserijfonds en in de Provinciale Visserijcommissies</t>
  </si>
  <si>
    <t>Ontvangsten visverloven - uitgaven via VRK. Zelfbedruipend.</t>
  </si>
  <si>
    <t xml:space="preserve">Inkomsten Visserijfonds bedragen ongeveer 1.340 kEuro. In 2020 was er een meeropbrengst van ongeveer 500 kEuro door toename aantal hengelaars n.a.v. Covid19. </t>
  </si>
  <si>
    <t>Ontvangsten visverloven - uitgaven via VRK</t>
  </si>
  <si>
    <t>1- Wat betreft de werking van het (zelfbedruipende) Visserijfonds, is ANB tevreden en werkt de gemengde beheersstructuur 50% VO - 50% private sector goed: de overheid kan via deze werking de visserijsector gedragen mee sturen richting duurzame biodiversiteits-investeringen, ruimer dan zuiver visserijgebonden thema's. Door de maturiteit van de werking van het Visserijfonds staat men al verder dan het jonge Jachtfonds  op dat vlak. Zo worden 80% van de middelen van het Visserijfonds ingezet voor biodiversiteitsdoelen van ANB (biodiversiteit in watermilieu), weg van de initiële opzet om vissen uit te zetten om te kunnen vissen. De sector denkt echt mee met ANB en het draagvlak zit goed.</t>
  </si>
  <si>
    <t>QD0-1QCE4FB-WT</t>
  </si>
  <si>
    <t>QD0 1QC305 1211</t>
  </si>
  <si>
    <t>WERKINGSKOSTEN VISSERIJ (VISSERIJFONDS)</t>
  </si>
  <si>
    <t>QD0 1QC318 7320</t>
  </si>
  <si>
    <t>INVESTERINGSKOSTEN VISSERIJ (VISSERIJFONDS)</t>
  </si>
  <si>
    <t>QD0-1QCE4FB-LO</t>
  </si>
  <si>
    <t>QD0 1QC323 1100
(NIEUW)</t>
  </si>
  <si>
    <t>LONEN (VISSERIJFONDS)</t>
  </si>
  <si>
    <t>PM. De discussie rond de (betaalde) uitbesteding van vele monitoringstaken aan INBO, en de bijhorende kerntakendiscussie rond INBO, wordt opgenomen in het rapport van INBO.</t>
  </si>
  <si>
    <t>D. OVERZICHT EN ANALYSE BUDGETTAIRE INSTRUMENTEN INBO</t>
  </si>
  <si>
    <t>PR. QC V.D. UITGAVENBEGROTING EN BEGROTING EV INBO</t>
  </si>
  <si>
    <t>ALGEMENE AANDACHTSPUNTEN INBO</t>
  </si>
  <si>
    <t>INBO maakt enkel in zijn geheel deel uit van de VBH. INBO beschikt immers enkel over apparaatskredieten en beperkte beleidskredieten (werking en onderzoek).</t>
  </si>
  <si>
    <t xml:space="preserve">1- Wat is de meerwaarde voor Vlaanderen om deze activiteiten via het agentschap INBO te organiseren, en niet bv via de universiteiten?
-&gt; Dankzij de positie van het INBO (+/- 190 VTE) in het ministerie van Omgeving is er een directe connectie met het beleid, vertrekkend vanuit de doelstelling van het bieden van beleidsondersteuning aan het beleidsdomein Omgeving. De focus ligt prioritair en in hoofdzaak op de beleidsthema's rond natuur en biodiversiteit, maar de laatste jaren is er sterke tendens tot verbreding van de beleidsondersteunende activiteiten naar thema's als natuur in de stad, klimaat, ruimtelijke ordening, water, landbouw, exoten, ... én naar een algemene denkwijze rond ecosysteemdiensten ipv. rond bepaalde/specifieke fauna/flora.
-&gt; Dankzij de positie van het INBO in het ministerie van Omgeving is er een nodige en verzekerde continuïteit inzake monitoring en opbouw/deling van expertise. 
--&gt; de meerwaarde zou extra gevalideerd kunnen worden indien een domeinbreed systeem opgezet zou worden dat geïntegreerd werken op vlak van onderzoek bevordert (cfr. OIS-werking) (zie lopende evaluaties).
2- Hoe wordt de onderzoeksagenda van het INBO bepaald?
-&gt; Dit gebeurt aan de hand van een doordachte Position Paper voor INBO (zie excel met de doelstellingenanalyse), die na bevraging van de stakeholders in functie van de behoeften uitgewerkt werd. Deze Position Paper wordt vandaag de dag al gebruikt, en werd ondertussen vertaald naar een meerjarenonderzoeksprogramma voor het INBO. 
-&gt; Deze onderzoeken worden niet allemaal zelf gefinancierd, maar worden ook deels via samenwerkingsakkoorden én via externe financiering gerealiseerd. Deze externe financiering komt maximaal uit cofinanciering via inschrijvingen op EU-calls, maar ook zeker uit bijdragen vanwege andere entiteiten met onderzoeksbehoeften. 
3- Hoe ziet INBO de samenwerking met andere entiteiten van het beleidsdomein?
-&gt; INBO wil de samenwerking met ANB versterken, maar ook met andere partners (o.a. departement OMG, VMM, …), om zo te evolueren richting Omgevingsinstituut.  
-&gt; INBO staat in dit kader en indien het past binnen de Position Paper, open voor een rol als expert ter ondersteuning van bv. door Omgeving ondersteunde projectoproepen, of ter ondersteuning van diverse algemene projectwerking binnen het beleidsdomein.
-&gt; Er is tevens interactie met universiteiten via consortiumvorming naar aanleiding van openbare aanbestedingen (bv. ikv. EU-calls) en via bv. doctoraatswerking. Er is een duidelijke taakafbakening tussen INBO en de universiteiten, en bijgevolg een positieve/constructieve relatie.
4- Hoe verloopt de financiering van de projecten van INBO ten voordele van andere entiteiten?
1/ via intekening op offertes ikv. openbare aanbestedingen
2/ via afzonderlijke overeenkomsten waarbij bekeken wordt wat er nodig is om vanuit het eigen project uit te breiden om zodoende vragen van andere VO-entiteiten mee te kunnen nemen in het onderzoek (bv. ANB)
3/ via raamovereenkomsten met VMM, MOW. Deze bestaan al zeer lang. De opdrachtgever heeft nood aan ondersteuning door het INBO (monitoring, onderzoek, plaatsing vistrappen, ...) en in dit geval worden er middelen via begrotingsrondes verschoven richting INBO ter uitvoering (via versterking van het loonbudget veelal). </t>
  </si>
  <si>
    <t xml:space="preserve">5- INBO factureert veel projecten door aan andere VO-entiteiten via het EV INBO. Zou er niet gesteld kunnen worden dat deze uitgaven basisdienstverlening betreffen die binnen de kerntaken van het agentschap (met sterk overheidskarakter) vallen (bv. monitoringsopdrachten) en zodoende niet doorgefactureerd zouden mogen worden aan de andere VO-entiteiten? In dit scenario zouden de betrokken entiteiten significante uitgaven kunnen besparen.  
-&gt; Het INBO stelt reeds veel kerntaken uit te moeten voeren die (decretaal) verplicht zijn, zoals het NARA Natuurrapport. ). 
-&gt; Aanvullend beschikt INBO momenteel niet over flexibele onderzoeksprofielen (veel niche-experten), wat maakt dat INBO de bijkomende taken voor andere VO-entiteiten niet kán opnemen met het beschikbare personeelsbestand, en dus wel via nieuwe (extern gefinancierde) externe aanwervingen bij het EV INBO dient te werken.
-&gt; Er is al een zeer sterke prioritering binnen INBO richting de ondersteuning van de andere OMG-entiteiten: 75% van de activiteiten betreft de facto ondersteuning richting ANB-targets. Bijna alle taken worden voor externe beleidspartijen uitgevoerd vanuit beleidsondersteunend oogpunt.  
6- Wat betreft de gestelde vragen naar het doelbereik en de effectiviteit van de onderzoeken vanwege INBO, wijst INBO erop dat dit niet voor alle taken even duidelijk is. De effectiviteit van de onderzoeksresultaten  zit vooral bij de vraagstellende entiteit: INBO levert de gevraagde output op, maar wat er dan met de aangeleverde info gebeurt, is niet in handen INBO zelf. Onderzoek is effectief wanneer het uitmondt in concrete en succesvolle beleidsplannen (bv. wolvenplan). In welke mate het Natuurrapport doeltreffend is, is al veel moeilijker te zeggen … 
7- Het NARA Natuurrapport betreft een decretaal verplichte taak, die momenteel door 7 VTE verspreid over meerdere mensen in gevuld wordt (komt van 9 VTE). De taak is vergelijkbaar met het RURA (wordt uitbesteed) en MIRA qua efficiëntie. Doelstelling is specifieke meerwaarde te creëren via kennisintegratie (niet via onderzoek). Er is voor INBO een zekere continuïteit nodig om kwaliteitsvol te kunnen werken aan dit rapport, met het huidige minimum aan kwaliteit in mensen en middelen gegeven de grote variëteit van de te behandelen thema's.  
Concreet NARA (tweejaarscyclus):
1/ toestandsrapportering -&gt; impact: informeren parlementairen, kabinet, stakeholders, burgers, …
2/ onafhankelijke beleidsevaluaties -&gt; impact: het luik aanbevelingen wordt belangrijker, keuzes worden afgestemd met stakeholders uit de sector
3/ scenariorapportering (nog maar 2x gedaan, richting 2030/2050) -&gt; impact: onduidelijk.
8- Doordat het INBO quasi louter over apparaats- en werkingskredieten ESR12 beschikt, is het INBO de voorbije jaren verhoudingsgewijs hard getroffen door de lineaire besparingsmaatregelen en de koppenbesparingen. Dit heeft INBO sowieso gepusht naar belangrijke keuzes en effectiviteitswinsten. INBO kan hierdoor amper nog taken uitbesteden.  </t>
  </si>
  <si>
    <t>ALGEMENE AANDACHTSPUNTEN EIGEN VERMOGEN INBO (EV INBO)</t>
  </si>
  <si>
    <t>Het EV INBO is van belang aangezien het ESR-geconsolideerd is. Het uitgavenbudget van het EV INBO bedraagt circa 4,8 mio euro per jaar tov. inkomsten van circa 3,9 mio per jaar.</t>
  </si>
  <si>
    <t>Het EV INBO stelt +/- 47 koppen tewerk vanuit externe financiering. Hierbij worden de 'vaste' personeelsleden projectgewijs flexibel ingezet. Het EV INBO valt gegeven de mate van externe financiering buiten de besparingsgroep van de koppenbesparingen.</t>
  </si>
  <si>
    <t>PR. QD V.D. UITGAVENBEGROTING, VMSW en VWF</t>
  </si>
  <si>
    <t xml:space="preserve">(Theoretische) Opties voor opportuniteiten ikv brede heroverweging en -5%/-15% scenario's op LT
</t>
  </si>
  <si>
    <t xml:space="preserve">Begrotingsartikel </t>
  </si>
  <si>
    <t>Ontvangst/uitgave</t>
  </si>
  <si>
    <t>Financierings-mechanisme</t>
  </si>
  <si>
    <t>ALGEMENE AANDACHTSPUNTEN WOONBELEID IN VLAANDEREN:</t>
  </si>
  <si>
    <r>
      <t xml:space="preserve">1- In kader van het Vlaamse Relance-beleid mag er niet worden vergeten dat sociale woningbouw (bouw én renovatie) onze economie doet draaien.
2- Zoals meermaals bevestigd in begrotingsakkoorden is de begroting Wonen gebaseerd op een gesloten enveloppe principe. Nieuw beleid incl. voorziene groeipaden moeten steeds opgevangen worden binnen bestaande kredieten. Dergelijke groeipaden zijn voorzien voor de budgetten huursubsidie, huurpremie en SVK-subsidiëring. Ook de hervorming van de renovatiepremie tot een woningrenovatiepremie zal opgevangen moeten worden binnen de bestaande enveloppes. Voor dat laatste is een budget voorzien van 65 MIO euro, maar dat is gebaseerd op ramingen en onzekere parameters, dus er wordt best rekening gehouden met een marge.
Jaarlijks zijn er ook Atoma-opstappen van 4 MIO euro voorzien (na besparing, want vorige legislatuur bedroegen deze opstappen nog 7 MIO euro), ter compensatie van de lagere rentekost n.a.v. de consolidatie van VMSW en VWF in 2014. Deze opstappen worden ingezet om de groeipaden te financieren.
Zoals bevestigd tijdens de bilaterale gesprekken, en ook blijkt uit de uitvoeringscijfers, zijn er vandaag in de begroting Wonen onderaanwendingen op bepaalde posten. We weten echter dat we die komende jaren zullen nodig hebben voor de voorziene groeipaden. Het afromen van de jaarlijkse Atoma-opstappen en onderbenutting, </t>
    </r>
    <r>
      <rPr>
        <b/>
        <sz val="10"/>
        <rFont val="Times New Roman"/>
        <family val="1"/>
      </rPr>
      <t>kan op korte termijn tot een aanzienlijke besparing leiden, maar moet wel gepaard gaan met de structurele erkenning van de huursubsidie, huurpremie en SVK-subsidiëring als externe kostendrijver.</t>
    </r>
    <r>
      <rPr>
        <sz val="10"/>
        <rFont val="Times New Roman"/>
        <family val="1"/>
      </rPr>
      <t xml:space="preserve">
In het kader van de BVH stellen wij vanuit het beleidsveld Wonen voor om deze AToma-opstappen en onderaanwending (op HP, HS en Huurgarantiefonds) aan te bieden als ‘laaghangend fruit’ richting de BO22, samen met de besparingsoefening op de SSI-budgetten. In ruil worden de budgetten huurpremie, huursubsidie en SVK-subsidiëring erkend als een externe kostendrijver.
Begrotingsjaar 2023 zal voor het beleidsveld Wonen een uitzonderlijk jaar zijn omdat de woonmaatschappijen van start gaan. In dat jaar zal eenmalig (maar wel met een gespreide betaalkalender) een aanzienlijk bedrag aan ondersteuningsmaatregelen voorzien moeten worden. De decretale basis hiervoor wordt momenteel gelegd in het decreet dat de woonmaatschappijen vorm geeft en dat reeds 2 keer principieel werd goedgekeurd door de Vlaamse Regering. Bij afroming van de atoma-opstappen en onderaanwending in BO22, is het engagement dus wel noodzakelijk om deze ondersteuningsmaatregelen te financieren vanuit de algemene middelen. Een alternatief kan zijn om de afroming pas te voorzien in 2024.</t>
    </r>
  </si>
  <si>
    <t>QF0-1QDG2PA-WT</t>
  </si>
  <si>
    <t xml:space="preserve">QF0 1QD616 </t>
  </si>
  <si>
    <t>HUURSUBSIDIE EN INSTALLATIEPREMIE M.B.T. HUURWONINGEN OP DE PRIVATE HUURMARKT (via SVK's)</t>
  </si>
  <si>
    <t>Ag. WO</t>
  </si>
  <si>
    <t>Tegemoetkoming in de huurprijs voor woonbehoeftige huurders</t>
  </si>
  <si>
    <t>OD 2.2 Betaalbaar huren stimuleren voor wie het nodig heeft</t>
  </si>
  <si>
    <t>Beleidsnota - BBT</t>
  </si>
  <si>
    <t>voor 1/1/2014</t>
  </si>
  <si>
    <t>positieve impact op kwaliteit en betaalbaarheid; grote mate van selectiviteit. Ingebouwde territoriale selectiviteit ifv betaalbaarheid</t>
  </si>
  <si>
    <t>Non-take-up, complexe berekening, beperkt bereik, geen horizontale rechtvaardigheid tov sociale huurders (lagere tegemoetkoming), geen territoriale selectiviteit ifv de doelstelling van BRV</t>
  </si>
  <si>
    <t>Besluit Vlaamse Codex Wonen van 2021, Boek 5, Deel 5, Titel 1</t>
  </si>
  <si>
    <t>Wonen-Vlaanderen: uitbetaling + conformiteits-onderzoeken</t>
  </si>
  <si>
    <t>Conformiteits-onderzoek woningen door lokale overheid</t>
  </si>
  <si>
    <t>Potentiële begunstigde</t>
  </si>
  <si>
    <t>Subsidie aan burger vanuit begroting Wonen</t>
  </si>
  <si>
    <t>Stijgend (groeipad SVK's). Raming n.a.v. BO21: 108MIO tegen 2024</t>
  </si>
  <si>
    <t>Impact asielcrisis bijgesteld vanuit de algemene middelen</t>
  </si>
  <si>
    <t>Huursubsidie (2008)</t>
  </si>
  <si>
    <t>https://steunpuntwonen.be/Documenten_2016-2020/Onderzoek_Ad_hoc_opdrachten/Ad_hoc_2_Huursubsidie/Ad_hoc_2_TOELICHTING; https://www.wonenvlaanderen.be/nieuws/advies-vlaamse-woonraad-over-huursubsidie-en-huurpremie ; https://www.wonenvlaanderen.be/nieuws/advies-vlaamse-woonraad-over-knelpunten-huursubsidie-en-huurpremie ; https://steunpuntwonen.be/Documenten_2016-2020/Onderzoek_Werkpakketten/WP_7_Beleidsevaluerend_onderzoek/WP7a_TOELICHTING</t>
  </si>
  <si>
    <t xml:space="preserve">1- Betreft huursubsidie voor intrekken in sociale woning aangeboden door de private huurmarkt via de SVK's en voor wie verhuist van een ongeschikte/onaangepaste/overbewoonde/geen woning naar een geschikte woning. 
2- De SVK's, Sociale Verhuurkantoren, zijn historisch gezien opgericht vanuit een structureel tekort aan aanbod van sociale woningen vanuit Welzijn. De SVK's ondersteunen de private sector tegen wanbetalers en de verhuurrisico's, en in ruil kunnen de SVK's lagere huurprijzen bekomen.  De Sociale verhuurkantoren staan positief tegenover opzet (ikv Regeerakkoord) om private sector te vragen sociaal te verhuren aan SVK's. Het blijft belangrijk om de private sector te betrekken om te investeren in sociale huur.
3- Binnen Wonen is er reeds rendementsonderzoek gebeurd waarbij de kost van het aanbod van huurwonen via de SVK's vergeleken wordt met de kost van het aanbod van huurwonen via de SHM. Uit deze analyse blijkt dat:
- het woningaanbod van de SHM's 10x zo groot als het aanbod van de SVK's (165.000 SVK-woningen)
- het voor de Vlaamse overheid qua ESR-kost duurder is om in te zetten op huurwoningen via de SVK's de per woning (huis). De huursubsidie dient immers sterk omhoog te gaan de komende jaren om de betaalbaarheid te kunnen verzekeren voor de huurders, én het nodige rendement voor de private verhuurders te kunnen verzekeren. 
- de huurformule via de SHM weegt per woning dan weegt zwaarder op de Vlaamse schuldgraad (financiering via de VMSW-leningen), maar dit weegt toch midner zwaar door dan ESR-kosten, én de formule van de SHM is ook voordeliger voor de huurders.
Deze bevindingen zullen uiteraard meegenomen worden in de opzet van de werking en financiering van de nieuwe Sociale Woonmaatschappijen, de toekomstige fusie-entiteiten van de SVK'+SHM vanaf 2023!
</t>
  </si>
  <si>
    <r>
      <t xml:space="preserve">Binnen de begroting Wonen zijn er jaarlijke opstappen voorzien van 4 mio euro (ter compensatie van lagere rentekosten bij VMSW en VWF n.a.v. hun consolidatie in 2014). Deze opstappen worden o.a. ingezet voor stijgende uitgaven in HP, HS en SVK's. Een </t>
    </r>
    <r>
      <rPr>
        <b/>
        <sz val="10"/>
        <rFont val="Times New Roman"/>
        <family val="1"/>
      </rPr>
      <t>afroming van deze jaarlijkse opstappen leidt de eerste jaren tot een besparing omwille van onderbenutting op HP/HS, maar dient gepaard te gaan met de erkenning van HP, HS en SVK als externe kostendrijver.</t>
    </r>
    <r>
      <rPr>
        <sz val="10"/>
        <rFont val="Times New Roman"/>
        <family val="1"/>
      </rPr>
      <t xml:space="preserve">
UPDATE instructies BO22: asiel wordt niet meer beschouwd als een externe kostendrijver en wordt vanaf nu opgevangen binnen de eigen kredieten.</t>
    </r>
  </si>
  <si>
    <r>
      <t xml:space="preserve">1- Het nieuwe beleid uit het Regeerakkoord ikv. SVK-Pro leidt tot een (stevig) te financieren groeipad. </t>
    </r>
    <r>
      <rPr>
        <b/>
        <sz val="10"/>
        <rFont val="Times New Roman"/>
        <family val="1"/>
      </rPr>
      <t>SVK-Pro</t>
    </r>
    <r>
      <rPr>
        <sz val="10"/>
        <rFont val="Times New Roman"/>
        <family val="1"/>
      </rPr>
      <t xml:space="preserve"> heeft betrekking op het plan om private verhuurders extra capaciteit sociaal te laten verhuren aan de SVK's (Sociale Verhuurkantoren). De sleutel tot succes om de private sector te betrekken in de sociale huisvesting is het aangeboden rendement. De betaalbaarheid van deze woningen zou hierbij voor de huurders verzekerd worden via huursubsidies, waarbij een rendementsonderzoek aan de basis lag van de vastgestelde hoogte van de subsidie. Dit gaat echter wel om een open-end-subsidieregeling, waarbij de ramingen evolueren van 64 mio euro in BO 2021 naar 75 mio euro tegen 2025 (</t>
    </r>
    <r>
      <rPr>
        <b/>
        <sz val="10"/>
        <rFont val="Times New Roman"/>
        <family val="1"/>
      </rPr>
      <t>+11 mio meerkost</t>
    </r>
    <r>
      <rPr>
        <sz val="10"/>
        <rFont val="Times New Roman"/>
        <family val="1"/>
      </rPr>
      <t>).
De meerkosten worden opgevangen binnen de enveloppes van het beleidsveld Wonen en de jaarlijkse ATOMA-opstappen.</t>
    </r>
  </si>
  <si>
    <t>QF0 1QD617</t>
  </si>
  <si>
    <t>HUURPREMIE VOOR KANDIDAAT-HUURDERS</t>
  </si>
  <si>
    <t>Huurpremie voor wie vier jaar of langer op een wachtlijst staat voor een sociale huurwoning in afwachting van de beschikbaarheid van een sociale huurwoning</t>
  </si>
  <si>
    <t>betaalbaarheid; grote selectiviteit</t>
  </si>
  <si>
    <t>Besluit Vlaamse Codex Wonen van 2021, Boek 5, Deel 5, Titel 2</t>
  </si>
  <si>
    <t xml:space="preserve">Wonen-Vlaanderen: uitbetaling; VMSW semi-automatische toekenning </t>
  </si>
  <si>
    <t>begunstigde</t>
  </si>
  <si>
    <t>Stijgend (jaarlijkse instroom vanuit wachtlijst is groter dan uitval). Raming n.a.v. BO21: 44MIO tegen 2024</t>
  </si>
  <si>
    <t>impact asielcrisis bijgesteld vanuit de algemene middelen</t>
  </si>
  <si>
    <t>Advies Vlaamse Woonraad over Huursubsidie en huurpremie | Wonen Vlaanderen ; https://steunpuntwonen.be/Documenten_2016-2020/Onderzoek_Werkpakketten/WP_7_Beleidsevaluerend_onderzoek/WP7a_TOELICHTING</t>
  </si>
  <si>
    <t xml:space="preserve">1- Betreft huurpremie voor iemand die huurt op de private huurmarkt en 4 jaar op de wachtlijst staat voor een sociale woning.
</t>
  </si>
  <si>
    <r>
      <t xml:space="preserve">1- De budgettaire behoeftes voor de financiering van deze </t>
    </r>
    <r>
      <rPr>
        <b/>
        <sz val="10"/>
        <rFont val="Times New Roman"/>
        <family val="1"/>
      </rPr>
      <t>huurpremies</t>
    </r>
    <r>
      <rPr>
        <sz val="10"/>
        <rFont val="Times New Roman"/>
        <family val="1"/>
      </rPr>
      <t xml:space="preserve"> zijn sterk stijgend. De jaarlijkse instroom van nieuwe premie-aanvragen vanuit de wachtlijsten is immers groter dan de jaarlijkse uitval. Raming n.a.v. BO 2021 begroot een budgetbehoefte van 44 mio euro tegen 2025 (</t>
    </r>
    <r>
      <rPr>
        <b/>
        <sz val="10"/>
        <rFont val="Times New Roman"/>
        <family val="1"/>
      </rPr>
      <t>meerkost van +6 mio euro).</t>
    </r>
    <r>
      <rPr>
        <sz val="10"/>
        <rFont val="Times New Roman"/>
        <family val="1"/>
      </rPr>
      <t xml:space="preserve">
De meerkosten worden opgevangen binnen de enveloppes van het beleidsveld Wonen en de jaarlijkse ATOMA-opstappen.</t>
    </r>
  </si>
  <si>
    <t>QF0-1QDG2TA-WT</t>
  </si>
  <si>
    <t>QF0 1QD642</t>
  </si>
  <si>
    <t>ONDERSTEUNING LOKAAL WOONBELEID (VLAAMSE WOONCODE, ART. 28)</t>
  </si>
  <si>
    <t>Gemeenten en IGS'en (InterGemeentelijke Samenwerkingsverbanden) begeleiden en ondersteunen bij de uitwerking van hun lokale woon- en grond- en pandenbeleid en bij het lokaal woonoverleg</t>
  </si>
  <si>
    <t>OD 6.2 lokaal woonbeleid (bestuurlijke draagkracht lokale besturen in woonbeleid verhogen)</t>
  </si>
  <si>
    <t>slagkracht lokale besturen</t>
  </si>
  <si>
    <t>Niet gericht op bovenlokale visievorming en beleidsbepaling, enkel op bestuurskracht; (te) weinig aandacht voor meest kwetsbare bevolkingsgroepen en transversale werking (bv mobiliteit en RO)</t>
  </si>
  <si>
    <t>Vlaamse Codex Wonen, Boek 2, Deel 2, Titel 1</t>
  </si>
  <si>
    <t xml:space="preserve">Wonen-Vlaanderen: uitbetaling </t>
  </si>
  <si>
    <t>Voeren van een lokaal woonbeleid, oa eerstelijns-dienstverlening aan burgers</t>
  </si>
  <si>
    <t>Subsidie aan IGS-projecten vanuit begroting Wonen</t>
  </si>
  <si>
    <t>Constant beleid. Open oproep in 2021 en 2023 (bijkomende impact 1,5MIO).</t>
  </si>
  <si>
    <t>https://steunpuntwonen.be/Documenten_2012-2015/Onderzoek_Ad-hoc-opdrachten/Ad_hoc_11_Lokaal_woonbeleid.pdf; https://steunpuntwonen.be/Documenten_2012-2015/Publicaties_steunpunt_ruimte_en_wonen_2007-2011/2009/2009-16-lokaal-woonbeleid.pdf</t>
  </si>
  <si>
    <t>https://www.wonenvlaanderen.be/nieuws/advies-vlaamse-woonraad-over-besluit-lokaal-woonbeleid ; https://www.wonenvlaanderen.be/nieuws/advies-vlaamse-woonraad-over-een-raamwerk-voor-het-woonbeleid ; https://steunpuntwonen.be/Documenten_2012-2015/Onderzoek_Ad-hoc-opdrachten/Ad_hoc_11_Lokaal_woonbeleid.pdf</t>
  </si>
  <si>
    <r>
      <t xml:space="preserve">1- Momenteel lopen er 75 IGS-projecten (InterGemeentelijke Samenwerkingsverbanden) waarbij in totaal meer dan 200 gemeenten betrokken zijn. De focus bij IGS ligt op de gemeente als regisseur van het lokaal woonbeleid en dit instrument is ZEER belangrijk om de lokale bestuurskracht te verhogen. Het agentschap Wonen is zeer positief over dit instrument. 
2- De IGS-projecten zijn zeer sterk lokaal gericht, en hebben momenteel geen enkel bovenlokale- of interlokale finaliteit. Ze werden in het leven geroepen enkel en alleen in functie van het verhogen van de bestuurskracht. In een eerste toekomstige stap in 2025 dienen de IGS via oproep afgestemd te worden op de nieuwe referentieregio's, zoals uitgewerkt door minister Somers. Pas in een volgende stap zou eventueel bekeken kunnen worden in welke mate deze IGS eventueel een rol zouden kunnen spelen in een bovenlokaal woonbeleid. </t>
    </r>
    <r>
      <rPr>
        <b/>
        <sz val="10"/>
        <rFont val="Times New Roman"/>
        <family val="1"/>
      </rPr>
      <t xml:space="preserve">
</t>
    </r>
    <r>
      <rPr>
        <sz val="10"/>
        <rFont val="Times New Roman"/>
        <family val="1"/>
      </rPr>
      <t xml:space="preserve">
3- Deze subsidie en de hoogte werd net geëvalueerd in kader van een nieuw ondersteuningssysteem vanaf 2020. 
</t>
    </r>
  </si>
  <si>
    <t>QF0-1QDG2RA-WT</t>
  </si>
  <si>
    <t>QF0 1QD668</t>
  </si>
  <si>
    <t xml:space="preserve">INVESTERINGSSUBSIDIES AAN LOKALE BESTUREN VOOR NOODWONINGEN </t>
  </si>
  <si>
    <t>Jaarlijkse projectoproep om de bouw, aankoop, renovatie en inrichting van noodwoningen te stimuleren, via een cofinanciering tussen gemeente en gewest</t>
  </si>
  <si>
    <t>OD 1.3 de minimale woningkwaliteit handhaven op de private huurmarkt</t>
  </si>
  <si>
    <t>beleidsnota - BBT</t>
  </si>
  <si>
    <t>na 1/1/2014</t>
  </si>
  <si>
    <t>positieve impact op kwaliteit en woonzekerheid</t>
  </si>
  <si>
    <t>Begrotingsdecreet, artikel 11</t>
  </si>
  <si>
    <t>Wonen-Vlaanderen: oproep en uitbetaling</t>
  </si>
  <si>
    <t>Uitbouw aanbod noodwoningen door de lokale overheid</t>
  </si>
  <si>
    <t>Subsidie aan lokale besturen vanuit begroting Wonen.</t>
  </si>
  <si>
    <t>Atoma-opstap van 4MIO in 2023.</t>
  </si>
  <si>
    <t>Vanuit Atoma</t>
  </si>
  <si>
    <t>evaluatie voorzien dit jaar</t>
  </si>
  <si>
    <t>https://steunpuntwonen.be/Documenten_2016-2020/Onderzoek_Ad_hoc_opdrachten/Adhoc_20_Noodwoningen/Ad_hoc_20_TOELICHTING</t>
  </si>
  <si>
    <t xml:space="preserve">1- Via deze subsidie worden 50% van de kosten van de lokale besturen gesubsidieerd vanuit de Vlaamse overheid. Het is nieuw beleid, gefinancierd vanuit ATOMA door de Vlareg. Er zal een eerste evaluatie volgen richting de start van de nieuwe legislatuur. </t>
  </si>
  <si>
    <t>Het initiële budget van 4 MIO voorzien vanuit Atoma, werd uit de eigen middelen verdubbeld. Er volgt een nieuwe ATOMA-opstap van 4 MIO in 2023, wat het totale budget op 12 mio euro zal brengen.</t>
  </si>
  <si>
    <t>ONDERSTEUNING VOOR PERSONEELS- EN WERKINGSKOSTEN SOCIALE VERHUURKANTOREN (SVK)</t>
  </si>
  <si>
    <t>Sociale verhuurkantoren (SVK) zijn  erkende organisaties die kwaliteitsvolle woningen en appartementen huren op de private huurmarkt en die vervolgens voor een redelijke huurprijs verder verhuren aan personen met een bescheiden inkomen. SVK's geven voorrang aan de meest kwetsbare gezinnen en personen.</t>
  </si>
  <si>
    <t>OD 6.1 performante woonactoren</t>
  </si>
  <si>
    <t>positieve impact op betaalbaar woonaanbod voor woonbehoeftige huishoudens; ontzorging van private verhuurders: garantie huurbetaling, opvolging huurder en onderhoud woning; sterk gericht op meest kwetsbare doelgroep en de begeleiding van de huurders</t>
  </si>
  <si>
    <t>dragen minder bij aan betaalbaarheid en woonzekerheid dan SHM-woningen; nood groter dan aanbod; hogere kostprijs per woning dan in de klassieke sociale huisvesting</t>
  </si>
  <si>
    <t>Vlaamse Codex Wonen, Boek 4, Deel 1, Titel 4</t>
  </si>
  <si>
    <t>Wonen-Vlaanderen: ondersteuning woningkwaliteit; VMSW: ondersteuning SVK's</t>
  </si>
  <si>
    <t>verhuur van private huurwoningen; realisatie SVK-pro woningen</t>
  </si>
  <si>
    <t>SVK: begunstigde subsidies</t>
  </si>
  <si>
    <t>begunstigde huurwoning</t>
  </si>
  <si>
    <t>Subsidie aan SVK's vanuit begroting Wonen.</t>
  </si>
  <si>
    <t>Stijgend. SVK's groeien aan ritme van +-1.000 woningen per jaar. Onzekere impact SVK-pro. Raming n.a.v. BO21: 30MIO tegen 2024</t>
  </si>
  <si>
    <t>https://steunpuntwonen.be/Documenten_2016-2020/Onderzoek_Ad_hoc_opdrachten/Ad_hoc_8_Kosteneffectiviteit_en_efficientie_van_SHM_en_SVK/Ad_hoc_8_TOELICHTING</t>
  </si>
  <si>
    <t>https://www.wonenvlaanderen.be/nieuws/advies-vlaamse-woonraad-over-de-erkennings-en-subsidievoorwaarden-van-sociale-verhuurkantoren ; https://www.wonenvlaanderen.be/nieuws/advies-vlaamse-woonraad-over-wijziging-van-de-erkenning-en-subsidi%C3%ABring-van-de</t>
  </si>
  <si>
    <t xml:space="preserve">1- Er wordt sinds 2018 ingezet op sterke groei in aantal SVK's ikv verdere professionalisering van de verhuursector. Dit maakt dat deze kosten conform toenemen. Het aanbod van de SVK's groeit aan een ritme van +-1.000 woningen per jaar. Er is wel een onzekere impact van de inzet op SVK-pro (verhuur via private eigenaars). Raming n.a.v. BO 2021: 32 mio euro nodig tegen 2025 (+5 mio). </t>
  </si>
  <si>
    <t>QF0 1QD676</t>
  </si>
  <si>
    <t xml:space="preserve">SUBSIDIE VOOR SHM'S DIE BSL BEMIDDELEN </t>
  </si>
  <si>
    <t>Sociale Huisvestingsmaatschappijen (SHM's) kunnen vanaf 2021 als kredietbemiddelaar ikv de bijzondere sociale leningen (BSL) voor het VWF (Woningfonds) optreden</t>
  </si>
  <si>
    <t>in opstart</t>
  </si>
  <si>
    <t>Positieve impact op de toegankelijkheid van het aanbod van sociale leningen</t>
  </si>
  <si>
    <t>Dubbele dienstverlening: provinciale kantoren van het VWF en de zetels van de SHM's</t>
  </si>
  <si>
    <t>Wonen-Vlaanderen: erkenning en subsidiëring</t>
  </si>
  <si>
    <t>SHM's: bemiddeling sociale leningen</t>
  </si>
  <si>
    <t>aanvrager sociale leningen</t>
  </si>
  <si>
    <t>Subsidie aan SHM's vanuit begroting Wonen via VMSW-begroting</t>
  </si>
  <si>
    <t>Constant beleid.</t>
  </si>
  <si>
    <r>
      <t xml:space="preserve">1- De subsidies aan de SHM voor sociale koop werden afgeschaft, waardoor de koopsector uitdooft. Vele SHM's hadden voornamelijk koopactiviteiten en konden via deze flankerende subsidiemaatregelen inzetten op gemengde huur- en koopactiviteiten. Het was een politieke keuze om te voorzien in dubbele dienstverlening inzake verstrekken van sociale leningen voor koop, enerzijds via de SHM's en anderzijds via het VWF. Het </t>
    </r>
    <r>
      <rPr>
        <b/>
        <sz val="10"/>
        <rFont val="Times New Roman"/>
        <family val="1"/>
      </rPr>
      <t>afschaffen van deze dubbele subsidiëring biedt zeker kansen op efficientiewinsten vanaf 2023, met een besparingspotentieel van 5 mio euro</t>
    </r>
    <r>
      <rPr>
        <sz val="10"/>
        <rFont val="Times New Roman"/>
        <family val="1"/>
      </rPr>
      <t>. Het is te vroeg om reeds in 2022 de (volledige) besparingen te boeken aangezien daardoor de sociale koopsector dan te plots volledig plat valt. In 2023 kan deze werking ingekanteld worden in de nieuwe Sociale Woonmaatschappijen. Een afschaffing van de bemiddelingsopdracht van de SHM's zal een bijkomende werkingskost met zich meebrengen voor het Vlaams Woningfonds. Dit zal zijn weerslag krijgen in de werkingstoelage van VWF.</t>
    </r>
  </si>
  <si>
    <t>QF0-1QDG2QK-IS</t>
  </si>
  <si>
    <t>QF0 1QD677</t>
  </si>
  <si>
    <r>
      <t xml:space="preserve">KOSTEN WOONACTOREN VOOR CONTROLEREN EIGENDOMSVOORWAARDE IN HET BUITENLAND </t>
    </r>
    <r>
      <rPr>
        <i/>
        <sz val="10"/>
        <rFont val="Times New Roman"/>
        <family val="1"/>
      </rPr>
      <t>(SHM)</t>
    </r>
  </si>
  <si>
    <t>Subsidie voor Sociale Huisvestingsmaatschappijen (SHM's) die externe hulp inschakelen voor het opsporen van niet-aangegeven buitenlandse eigendommen van hun sociale huurders</t>
  </si>
  <si>
    <t>op te starten</t>
  </si>
  <si>
    <t xml:space="preserve"> OD 4.2 Naast rechten ook plichten: wettelijk kader voor een gecontroleerde toegang tot de sociale huurmarkt</t>
  </si>
  <si>
    <t>doelmatiger gebruik van het sociaal woonaanbod</t>
  </si>
  <si>
    <t>Hoge kostprijs (kosteneffectiviteit?)</t>
  </si>
  <si>
    <t>VMSW: aanbesteding opdracht en subsidiëring sector</t>
  </si>
  <si>
    <t>SHM's: uitvoeren controles buitenlandse eigendommen</t>
  </si>
  <si>
    <t>Budget voorzien vanuit Atoma</t>
  </si>
  <si>
    <t xml:space="preserve">1- Recente successen in o.a. Lier tonen de maatschappelijke gevoeligheid en relevante waarde aan van dit instrument.  
</t>
  </si>
  <si>
    <t>TEGEMOETKOMING VOOR RENOVATIE VAN EEN WONING</t>
  </si>
  <si>
    <t>Premie ter ondersteuning van de renovatie van woningen, voor eigenaar-bewoners of SVK-verhuurders (Sociale Verhuurkantoren)</t>
  </si>
  <si>
    <t>OD 1.8 verduurzamen van de eigendomswoningen stimuleren</t>
  </si>
  <si>
    <t>positieve impact op woningkwaliteit</t>
  </si>
  <si>
    <t>Effectiviteit is onduidelijk, beperkte selectiviteit, premie komt in grote mate terecht bij middeninkomens, geen territoriale selectiviteit ifv de doelstellingen van het BRV</t>
  </si>
  <si>
    <t>Vlaamse Codex Wonen, Boek 5, Deel 5, Titel 4 ;  Besluit Vlaamse Codex Wonen van 2021, Boek 5, Deel 5, Titel 3, Hoofdstuk 1</t>
  </si>
  <si>
    <t>Wonen-Vlaanderen: uitbetaling</t>
  </si>
  <si>
    <t>aanvrager, begunstigde</t>
  </si>
  <si>
    <t>renovatiepremie (2008)</t>
  </si>
  <si>
    <t>woningrenovatiepremie; https://www.wonenvlaanderen.be/nieuws/advies-vlaamse-woonraad-over-ontwerpbesluit-ge%C3%AFntegreerde-renovatiepremie-voor-woningen ; https://steunpuntwonen.be/Documenten_2016-2020/Onderzoek_Ad_hoc_opdrachten/Ad_hoc_15_Drempels_voor_renovatie/Ad_hoc_15-3_TOELICHTING ; https://steunpuntwonen.be/Documenten_2016-2020/Onderzoek_Werkpakketten/WP_7_Beleidsevaluerend_onderzoek/WP7a_TOELICHTING</t>
  </si>
  <si>
    <t xml:space="preserve">1- Deze woningrenovatiepremie is sinds het regeerakkoord gelinkt aan de energiewoningrenovatiepremie bij VEKA (ook ikv. het Vlaams relancebeleid waar er een extra enveloppe van 180 mio voorzien wordt). Praktisch houdt dit in dat de aanvragen voor beide premies langs een eengemaakt loket verlopen (via openbaredienstverplichting bij Fluvius), maar dat het achterliggende administratief werk blijft waar het zit (bij Fluvius en Ag. Wonen). 
</t>
  </si>
  <si>
    <t xml:space="preserve">Er is de laatste jaren sprake van een zekere onderbenutting op dit budget. Zo werd er in 2020 slechts 60 mio VAK benut, terwijl er in 2021 momenteel 71 mio euro ingeschreven staat. In 2020 werd er nog 30 mio van het renovatie-budget via VMSW opzijgezet voor Klimaatbeleid, een budget waarvan in 2021 20 mio terug kwam.
In het kader van het beleidsvoornemen om de energiepremies en renovatiepremie te integreren tot een woningrenovatiepremie dient de nodige voorzichtigheid aan de dag gelegd te worden m.b.t. deze budgetten. Het is zeer moeilijk in te schatten hoe succesvol de nieuwe premie zal zijn, en de vraag blijft of dit kan opgevangen worden binnen de 65 mio die voorzien is in de meerjarenbegroting.
</t>
  </si>
  <si>
    <t>QF0 1QD641</t>
  </si>
  <si>
    <t>PREMIES MET TOEPASSING VAN DE REGLEMENTERING INZAKE VERBETERING EN AANPASSING WONINGEN</t>
  </si>
  <si>
    <t>Premie voor de verbetering of aanpassing van de woning, voor eigenaars, huurders en SVK-verhuurders (Sociale Verhuurkantoren)</t>
  </si>
  <si>
    <t>positieve impact op de aangepastheid van de woningen, gericht op laagste inkomens</t>
  </si>
  <si>
    <t>Relatieve lage tegemoetkoming</t>
  </si>
  <si>
    <t>Vlaamse Codex Wonen, Boek 5, Deel 5, Titel 4 ;  Besluit Vlaamse Codex Wonen van 2021, Boek 5, Deel 5, Titel 3, Hoofdstuk 2</t>
  </si>
  <si>
    <t>Advies Vlaamse Woonraad over Ontwerpbesluit aanpassingspremie voor woningen | Wonen Vlaanderen ; https://steunpuntwonen.be/Documenten_2016-2020/Onderzoek_Werkpakketten/WP_7_Beleidsevaluerend_onderzoek/WP7a_TOELICHTING</t>
  </si>
  <si>
    <t xml:space="preserve">1- Deze subsidie is enkel gericht op de ouderen +65 uit de lagere klassen met bedoeling broodnodige aanpassingswerken te doen gegeven hun leeftijd. 
</t>
  </si>
  <si>
    <r>
      <t xml:space="preserve">Er is er de laatste jaren sprake van een zekere onderbenutting op dit budget. Zo werd er in 2020 slechts 5 mio euro van het VAP-budget benut. In 2021 is er 10 mio voorzien. 
De eventuele </t>
    </r>
    <r>
      <rPr>
        <b/>
        <sz val="10"/>
        <rFont val="Times New Roman"/>
        <family val="1"/>
      </rPr>
      <t>afroming van dit VAP-budget (besparingspotentieel van 5 mio euro</t>
    </r>
    <r>
      <rPr>
        <sz val="10"/>
        <rFont val="Times New Roman"/>
        <family val="1"/>
      </rPr>
      <t xml:space="preserve">) dient wel </t>
    </r>
    <r>
      <rPr>
        <b/>
        <sz val="10"/>
        <rFont val="Times New Roman"/>
        <family val="1"/>
      </rPr>
      <t>gepaard te gaan met de structurele erkenning van de huursubsidies en huurpremie als externe kostendrijver</t>
    </r>
    <r>
      <rPr>
        <sz val="10"/>
        <rFont val="Times New Roman"/>
        <family val="1"/>
      </rPr>
      <t xml:space="preserve"> (zoals reeds het geval is bij de budgetten gedreven door de asielcrisis). </t>
    </r>
  </si>
  <si>
    <t>TOELAGE VMSW VOOR SSI</t>
  </si>
  <si>
    <t>Ag. WO/ VMSW</t>
  </si>
  <si>
    <t>Financiering van de sociale woningbouw in Vlaanderen (Subsidie Sociale woonInfrastructuur)</t>
  </si>
  <si>
    <t>0D 5.5 Aanbodsuitbreiding sociale woningen stimuleren</t>
  </si>
  <si>
    <t>kwaliteitsvolle infrastructuuraanleg in sociale woonwijken</t>
  </si>
  <si>
    <t xml:space="preserve">Nood aan rationalisering instrument </t>
  </si>
  <si>
    <t>Vlaamse Codex Wonen, Boek 5, Deel 2, Titel 3</t>
  </si>
  <si>
    <t>VMSW als subsidieverstrekker of als bouwheer</t>
  </si>
  <si>
    <t>SHM's als bouwheer</t>
  </si>
  <si>
    <t>QF0 1QD634</t>
  </si>
  <si>
    <t>TOELAGE VMSW VOOR GEWESTELIJKE SOCIALE CORRECTIE</t>
  </si>
  <si>
    <t>Financiering van de sociale woningbouw in Vlaanderen (gebundelde bespreking)</t>
  </si>
  <si>
    <t>OD 5.5 Aanbodsuitbreiding sociale huisvesting</t>
  </si>
  <si>
    <t>uitbouw en renovatie sociaal woonaanbod; betaalbaarheid, kwaliteit en woonzekerheid van woonbehoeftigen; opgebouwd vermogen blijft binnen de sector</t>
  </si>
  <si>
    <t>Nood groter dan aanbod (lange wachtlijsten), geen territoriale selectiviteit ifv de doelstellingen van het BRV (in het kader van het BSO krijgt iedere gemeente een doelstelling opgelegd)</t>
  </si>
  <si>
    <t>Besluit Vlaamse Codex Wonen van 2021, Boek 5, Deel 2, Titel 3</t>
  </si>
  <si>
    <t>Wonen-Vlaanderen, VMSW</t>
  </si>
  <si>
    <t>Uitvoering BSO (Bindend Sociaal Initiatief) door lokale overheid</t>
  </si>
  <si>
    <t>SHM's: bouw en renovatie sociale woningen</t>
  </si>
  <si>
    <t>PM. VMSW stimuleert, adviseert en ondersteunt lokale woonactoren. Zo maken we samen kwaliteitsvol en betaalbaar sociaal wonen in Vlaanderen mogelijk. Sociale huisvestingsmaatschappijen (SHM’s), sociale verhuurkantoren (SVK’s), gemeenten en OCMW’s kunnen bij de VMSW terecht voor heel diverse informatie en ondersteuning.</t>
  </si>
  <si>
    <t>PM. Grondwettelijk recht - behoorlijke huisvesting</t>
  </si>
  <si>
    <t>QF0 1QD627</t>
  </si>
  <si>
    <t>TOELAGE VMSW VOOR AFREKENING FONDSEN</t>
  </si>
  <si>
    <t>Vlaamse Codex Wonen, Boek 4, Deel 1, Titel 3 en Boek 5, Deel 2</t>
  </si>
  <si>
    <t>+500 Keuro per jaar</t>
  </si>
  <si>
    <t>KSH (2007); G&amp;P-decreet (2015); monitoringbesluit (2015)</t>
  </si>
  <si>
    <t>https://steunpuntwonen.be/Documenten_2016-2020/Onderzoek_Werkpakketten/WP_1_Nieuwe_woonsurvey_en_woningschouwing/WP1-4_TOELICHTING; https://steunpuntwonen.be/Documenten_2016-2020/Onderzoek_Werkpakketten/WP_7_Beleidsevaluerend_onderzoek/WP7c_TOELICHTING; https://steunpuntwonen.be/Documenten_2016-2020/Onderzoek_Ad_hoc_opdrachten/Ad_hoc_1_Vereenvoudiging_sociale_huurreglementering/Ad_hoc_1_TOELICHTING; https://steunpuntwonen.be/Documenten_2012-2015/Onderzoek_Werkpakketten/WP1_Doelgroepen_en_wachtlijst_van_de_sociale_huur; https://steunpuntwonen.be/Documenten_2012-2015/Onderzoek_Werkpakketten/WP1_Doelgroepen_en_wachtlijst_van_de_sociale_huur; https://steunpuntwonen.be/Documenten_2012-2015/Onderzoek_Werkpakketten/WP8_Vergelijking_doelgroep_svk_en_shm-eind.pdf ; https://steunpuntwonen.be/Documenten_2016-2020/Onderzoek_Werkpakketten/WP_7_Beleidsevaluerend_onderzoek/WP7a_TOELICHTING</t>
  </si>
  <si>
    <t>VMSW-begroting</t>
  </si>
  <si>
    <t>ESR-UITGAVEN 21 - Rentes op overheidsschuld</t>
  </si>
  <si>
    <t>VMSW</t>
  </si>
  <si>
    <t>cfr. rij 25</t>
  </si>
  <si>
    <t>Rente-uitgaven bij banken in VMSW-begroting</t>
  </si>
  <si>
    <t>dalend, omwille van renteloze financiering bij VG</t>
  </si>
  <si>
    <t>ESR-UITGAVEN 31.11 - Huur- en rentesubsidies aan overheidsbedrijven</t>
  </si>
  <si>
    <t>Vlaamse Wooncode, art. 38. BVR van 21/12/2012 houdende de financiering van verrichtingen in het kader van sociale woonprojecten en de daaraan verbonden werkingskosten ("Financieringsbesluit").</t>
  </si>
  <si>
    <t>FS3-tussenkomst aan woonactoren vanuit VMSW-begroting</t>
  </si>
  <si>
    <t>Stijgend. Is een onderdeel van de afrekening fondsen.</t>
  </si>
  <si>
    <t>ESR-UITGAVEN 51.11 - Specifieke toelagen aan bedrijven, gezinnen, banken</t>
  </si>
  <si>
    <t>?</t>
  </si>
  <si>
    <t>ESR-ONTVANGSTEN 38.10 Beheersvergoeding</t>
  </si>
  <si>
    <t>VAK/VEK</t>
  </si>
  <si>
    <t>Ontvangst in VMSW-begroting uit de beheersvergoeding (bijdrage die woonactoren betalen op bepaalde transacties voor de werking van de VMSW)</t>
  </si>
  <si>
    <t>stijgend, want vnl. marge van 25bp op FS3-financiering</t>
  </si>
  <si>
    <t>ESR-ONTVANGSTEN 26.10 Marge op MC-financiering</t>
  </si>
  <si>
    <t>hangt samen met de rente-evolutie.</t>
  </si>
  <si>
    <t>VWF-begroting</t>
  </si>
  <si>
    <t>ESR-UITGAVEN 21.40 - Rentes op openbare schuld</t>
  </si>
  <si>
    <t>VWF</t>
  </si>
  <si>
    <t>Rente-uitgaven bij banken, vanuit VWF-begroting</t>
  </si>
  <si>
    <t xml:space="preserve">1- VWF verleent voor sociale groepen bouwleningen, huurwaarborgleningen, en zorgt voor sociaal verhuren van woningen. Vanaf 2021 werkt men samen met de (lokale) kredietverlenende huisvestingsmaatschappijen (SHM), zie hoger. De beslissing tot het toekennen alsook het beheer van de nieuwe leningen zal voortaan echter enkel en alleen nog door het VWF gebeuren. </t>
  </si>
  <si>
    <t>QF0 1QD637</t>
  </si>
  <si>
    <t>VERZEKERING GEWAARBORGD WONEN</t>
  </si>
  <si>
    <t>Verzekering Gewaarborgd Wonen. Dit is een gratis verzekering om, onder bepaalde voorwaarden, een vangnet te voorzien voor mensen die en hypothecaire lening aangaan om een woning te bouwen, te kopen en/of te renoveren.</t>
  </si>
  <si>
    <t>OD 3.3 Woonzekerheid van het eigenwoningbezit bevorderen</t>
  </si>
  <si>
    <t>woonzekerheid en betaalbaarheid van eigenwoningbezit</t>
  </si>
  <si>
    <t>Kosteneffectiviteit?</t>
  </si>
  <si>
    <t>Vlaamse Codex Wonen, Boek 5, Deel 4, Titel 4</t>
  </si>
  <si>
    <t>Wonen-Vlaanderen: beoordeling aanvragen, betaling verzekeringspremie</t>
  </si>
  <si>
    <t xml:space="preserve">verzekeringsmaatschappij: verzekering </t>
  </si>
  <si>
    <t>Premie-betaling aan Ethias vanuit begroting Wonen</t>
  </si>
  <si>
    <t>Constant beleid. In 2023 overdracht naar VWF.</t>
  </si>
  <si>
    <t>Advies Vlaamse Woonraad over Verzekering Gewaarborgd Wonen | Wonen Vlaanderen</t>
  </si>
  <si>
    <t xml:space="preserve">1- Het alternatief van Vlaanderen als zelfverzekeraar werd onderzocht, maar finaal niet weerhouden. Er bleken teveel praktische issues te zijn.
</t>
  </si>
  <si>
    <t>QF0-1QDG2PI-IS</t>
  </si>
  <si>
    <t>QF0 1QD643</t>
  </si>
  <si>
    <t>TOELAGE AAN DAB FONDS TER BESTRIJDING VAN DE UITHUISZETTINGEN (QFY)</t>
  </si>
  <si>
    <t>Het Fonds ter bestrijding van de uithuiszettingen geeft een tegemoetkoming aan OCMW’s die huurders met huurachterstal begeleiden.</t>
  </si>
  <si>
    <t>OD 3.1 Woonzekerheid bevorderen op de private huurmarkt</t>
  </si>
  <si>
    <t>woonzekerheid en betaalbaarheid op de private huurmarkt</t>
  </si>
  <si>
    <t>Voorlopig zeer beperkt bereik</t>
  </si>
  <si>
    <t>Wonen-Vlaanderen: toekenning en uitbetaling tegemoetkoming aan OCMW</t>
  </si>
  <si>
    <t>OCMW: begeleiding huurder, beslissing om beroep te doen op fonds, begeleidings-overeenkomst met huurder en verhuurder</t>
  </si>
  <si>
    <t>huurder en verhuurder: verbintenissen volgens begeleidings-overeenkomst</t>
  </si>
  <si>
    <t>Toelage aan FBUH, waaruit tussenkomsten aan OCMW's worden betaald.</t>
  </si>
  <si>
    <t>Constant beleid. Inschatting bij BO21 wellicht te hoog.</t>
  </si>
  <si>
    <t>huurgarantiefonds (2016)</t>
  </si>
  <si>
    <t>Advies Vlaamse Woonraad over Fonds ter bestrijding van de uithuiszettingen | Wonen Vlaanderen</t>
  </si>
  <si>
    <t>QF0-1QDG2QA-WT</t>
  </si>
  <si>
    <t>QF0 1QD602</t>
  </si>
  <si>
    <t>SUBSIDIE VOOR INVESTERINGEN IN RESIDENTIËLE WOONWAGENTERREINEN EN DOORTREKKERSTERREINEN VOOR WOONWAGENBEWONERS</t>
  </si>
  <si>
    <t>Subsidie voor investeringen in residentiële woonwagenterreinen en doortrekkersterreinen voor woonwagenbewoners</t>
  </si>
  <si>
    <t>SD 3 ondersteuning aanbodzijde woningmarkt</t>
  </si>
  <si>
    <t>Weinig bereidheid van gemeenten tot aanleg van terreinen; beperkte doelgroep; weinig omkadering vanuit integratiebeleid</t>
  </si>
  <si>
    <t>Vlaamse Codex Wonen, Boek 5, Deel 3</t>
  </si>
  <si>
    <t>Wonen-Vlaanderen: subsidiëring</t>
  </si>
  <si>
    <t>Aanleg terreinen door lokale overheid</t>
  </si>
  <si>
    <t>SHM's: aanleg terreinen</t>
  </si>
  <si>
    <t>woonwagen-bewoners</t>
  </si>
  <si>
    <t>Subsidie aan initiatiefnemers vanuit begroting Wonen</t>
  </si>
  <si>
    <t>2017/09 - 03/07/2017 - Advies Vlaamse Woonraad rond subsidiëring van woonwagenterreinen | Wonen Vlaanderen ; https://www.wonenvlaanderen.be/nieuws/advies-vlaamse-woonraad-over-de-subsidi%C3%ABring-van-terreinen-voor-woonwagenbewoners</t>
  </si>
  <si>
    <t>De benutting van dit budget (2,2 mio euro) lag de voorbije jaren (2019/2020) een stuk lager dan de jaren ervoor, met zelfs uitgaven tot 4 mio euro per jaar. De uitgaven zijn dan ook piekgevoelig ifv. specifieke  projecten. Bovendien zijn er een aantal belangrijke pijnpunten die leiden tot onderbenutting van het budget:
- weinig bereidheid van gemeenten tot aanleg van terreinen; 
- beperkte doelgroep; 
- weinig omkadering vanuit integratiebeleid.
Er komt vanuit het Steunpunt Wonen een evaluatie-oefening in 2022 met de begroting 2023 als doel. Zo wordt overwogen om de subsidiëring van woonwagenterreinen te integreren in de SSI-subsidiëring.</t>
  </si>
  <si>
    <t>QF0 1QD623</t>
  </si>
  <si>
    <t>COMPENSATIE MINDER-INKOMSTEN VAN GEMEENTEN VOOR DE BIJSTELLING VAN DE ONROERENDE VOORHEFFING VAN 3,97% NAAR 2,4% OP WONINGEN DIE WORDEN VERHUURD AAN SVK'S</t>
  </si>
  <si>
    <t>Compensatie vanuit de Vlaamse overheid aan de lokale overheden naar aanleiding van een Vlaamse beslissing tot verlaging van de onroerende voorheffing op woningen die worden verhuurd aan Sociale Verhuurkantoren (SVK's)</t>
  </si>
  <si>
    <t>draagt bij tot de aanbodsuitbreiding bij SVK's</t>
  </si>
  <si>
    <t>Dragen minder bij aan betaalbaarheid en woonzekerheid dan SHM-woningen; nood groter dan aanbod; hogere kostprijs per woning dan in de klassieke sociale huisvesting</t>
  </si>
  <si>
    <t>Begrotingsdecreet artikel 11 (subsidies) en Vlaamse Codex Fiscaliteit artikel 2.1.4.0.1. §2, 5°.</t>
  </si>
  <si>
    <t>verhuurders ontvangen fiscaal voordeel</t>
  </si>
  <si>
    <t>Minderontvansten die gemeenten realiseren t.g.v. lager OV-tarief worden gecompenseerd vanuit begroting Wonen.</t>
  </si>
  <si>
    <t>stijgend, hangt samen met groeipad SVK's</t>
  </si>
  <si>
    <t>QF0 1QD624</t>
  </si>
  <si>
    <t>COMPENSATIE MINDER-INKOMSTEN VAN PROVINCIES VOOR DE BIJSTELLING VAN DE ONROERENDE VOORHEFFING VAN 3,97% NAAR 2,4% OP WONINGEN DIE WORDEN VERHUURD AAN SVK'S</t>
  </si>
  <si>
    <t>Minderontvansten die provincies realiseren t.g.v. lager OV-tarief worden gecompenseerd vanuit begroting Wonen.</t>
  </si>
  <si>
    <t>QF0 1QD619</t>
  </si>
  <si>
    <t>HUURDERSORGANISATIES</t>
  </si>
  <si>
    <t>Huurdersbonden geven informatie en advies over alle aspecten van woninghuur aan huurders en kandidaat-huurders in het algemeen en aan kwetsbare en kansarme huurders in het bijzonder</t>
  </si>
  <si>
    <t>rechtszekerheid van de huurder</t>
  </si>
  <si>
    <t>Verplichte bijdrage leden beperkt de toegang</t>
  </si>
  <si>
    <t>Vlaamse Codex Wonen, Boek 4, Deel 1, Titel 6</t>
  </si>
  <si>
    <t>private VZW's (huurdersbonden) geven ondersteuning aan huurders)</t>
  </si>
  <si>
    <t>huurders ontvangen juridische bijstand</t>
  </si>
  <si>
    <t>Subsidie aan huurdersorganisaties vanuit begroting Wonen</t>
  </si>
  <si>
    <t>Constant beleid</t>
  </si>
  <si>
    <t>Advies Vlaamse Woonraad over Wijziging van de erkenning en subsidiëring van de huurdersorganisaties en SVK’s | Wonen Vlaanderen</t>
  </si>
  <si>
    <t>QF0 1QD625</t>
  </si>
  <si>
    <t>VERHUURDERSORGANISATIES</t>
  </si>
  <si>
    <t>Erkende verhuurdersorganisaties verstrekken informatie en advies ivm het verhuren van woningen, verlenen juridische bijstand en verdedigen de belangen van verhuurders en vastgoedmakelaars op de private huurmarkt</t>
  </si>
  <si>
    <t xml:space="preserve"> na 1/1/2014</t>
  </si>
  <si>
    <t>professionalisering private huursector</t>
  </si>
  <si>
    <t>Beperkte impact</t>
  </si>
  <si>
    <t>Vlaamse Codex Wonen, Boek 4, Deel 2, Titel 1</t>
  </si>
  <si>
    <t>private VZW's (VE en CIB) geven ondersteuning aan verhuurders)</t>
  </si>
  <si>
    <t>verhuurders worden ondersteund</t>
  </si>
  <si>
    <t>Subsidie aan verhuurdersorganisatie vanuit begroting Wonen</t>
  </si>
  <si>
    <t>Advies Vlaamse Woonraad over Erkenning en subsidiëring verhuurdersorganisaties | Wonen Vlaanderen</t>
  </si>
  <si>
    <r>
      <t>Status (</t>
    </r>
    <r>
      <rPr>
        <b/>
        <sz val="10"/>
        <color rgb="FF000000"/>
        <rFont val="Times New Roman"/>
        <family val="1"/>
      </rPr>
      <t>lopend, nieuw, aflopend (jaar?))</t>
    </r>
  </si>
  <si>
    <r>
      <t xml:space="preserve">1- In het bredere kader van het BRV is het de bedoeling om </t>
    </r>
    <r>
      <rPr>
        <b/>
        <sz val="10"/>
        <color rgb="FFE26B0A"/>
        <rFont val="Times New Roman"/>
        <family val="1"/>
      </rPr>
      <t>wonen in gebieden met een te laag voorzieningeniveau en te lage knooppuntwaarde te ontraden</t>
    </r>
    <r>
      <rPr>
        <sz val="10"/>
        <color rgb="FFE26B0A"/>
        <rFont val="Times New Roman"/>
        <family val="1"/>
      </rPr>
      <t xml:space="preserve">. De maatschappelijke kost voor wonen in versnipperde gebieden is veel te hoog: extra milieukosten via extra autoverplaatsingen, dure aanleg nutsvoorzieningen (km-lange rioleringen),  ontsnippering, ... Er zou beleidsmatig geëvolueerd moeten worden naar het gebiedsgericht stoppen van subsidiëring van wonen, en het internaliseren van de maatschappelijke kosten bij de bewoners. 
In dit kader dient bekeken worden om ook de sociale woningbouw in  gebieden met een te laag voorzieningeniveau en te lage knooppuntwaarde (en in landelijke gemeenten genre Mesen) naar de toekomst toe maximaal te vermijden, inspelend op de krijtlijnen die daarover in het BRV naar voor moeten komen. Momenteel wordt er vanuit het beleidsveld Wonen zonder gebiedsdifferentiatie gesubsidieerd. </t>
    </r>
    <r>
      <rPr>
        <b/>
        <sz val="10"/>
        <color rgb="FFE26B0A"/>
        <rFont val="Times New Roman"/>
        <family val="1"/>
      </rPr>
      <t xml:space="preserve">Door een aangepast gebiedsdifferentiërend subsidiebeleid </t>
    </r>
    <r>
      <rPr>
        <sz val="10"/>
        <color rgb="FFE26B0A"/>
        <rFont val="Times New Roman"/>
        <family val="1"/>
      </rPr>
      <t xml:space="preserve">(met focus op kernversterking) kan de maatschappelijke kost ingevolge wonen in de buitengebieden verkleind worden. Het beperken van de renovatie-premie (zie verder) tot kernzones biedt zeker een win-win situatie voor zowel Wonen als het BRV.  De beleidskaders BRV moeten duidelijk maken hoe het gebiedsgedifferntiëerde beleid van de strategische visie BRV doorwerkt naar het sectorale beleid waaronder het woonbeleid. </t>
    </r>
  </si>
  <si>
    <r>
      <t>Om de woningkwaliteits- en energetische vereisten van het Vlaamse woningpatrimonium te doen beantwoorden aan deze doelstellingen, wordt de renovatiekost (prive+publiek) geschat op 137 tot 145 miljard euro, met een gemiddelde kost per woning tussen 52 000 en 55 000 euro. De huidige renovatie-activiteit voor 2018 in Vlaanderen gaat over een totaal bedrag van 6 miljard euro. Indien de nodige investeringen van 137 tot 145 miljard euro volgens een lineair pad tegen 2050 moeten gerealiseerd worden, komt dit neer op een</t>
    </r>
    <r>
      <rPr>
        <b/>
        <sz val="10"/>
        <color rgb="FF000000"/>
        <rFont val="Times New Roman"/>
        <family val="1"/>
      </rPr>
      <t xml:space="preserve"> jaarlijkse benodigde renovatie-investering van ongeveer 4,6-4,8 miljard euro</t>
    </r>
    <r>
      <rPr>
        <sz val="10"/>
        <color rgb="FF000000"/>
        <rFont val="Times New Roman"/>
        <family val="1"/>
      </rPr>
      <t xml:space="preserve">. Aangezien deze uitgaven slechts gedeeltelijk bestaan uit noodzakelijke werken om aan de vernoemde doelstellingen te beantwoorden (en bijvoorbeeld ook onderhoud, comfort en uitbreidingen van de woning bevatten), is de conclusie dat de huidige omzet aan residentiële investeringen voor kwaliteit en energie een stuk lager liggen dan de nodige jaarlijkse investering.
Uit onderzoek blijkt dat 57% van de woningen herstellingen, renovaties of een totaalrenovatie nodig hebben om te voldoen aan de minimale woningkwaliteitseisen. </t>
    </r>
    <r>
      <rPr>
        <b/>
        <sz val="10"/>
        <color rgb="FF000000"/>
        <rFont val="Times New Roman"/>
        <family val="1"/>
      </rPr>
      <t>Om de energiedoelstellingen van de Vlaamse langetermijnrenovatiestrategie 2050 te behalen, moeten in 96,5 % van de Vlaamse woningen (renovatie)werkzaamheden uitgevoerd worden.</t>
    </r>
  </si>
  <si>
    <r>
      <t xml:space="preserve">Er is terzake momenteel een interne evaluatie-oefening bij VMSW lopend. Uit de eerste bevindingen blijkt dat er een </t>
    </r>
    <r>
      <rPr>
        <b/>
        <sz val="10"/>
        <color rgb="FF000000"/>
        <rFont val="Times New Roman"/>
        <family val="1"/>
      </rPr>
      <t>zekere onderbenutting zit op SSI (Subsidie Sociale woonInfrastructuur) die als laaghangend fruit kan meegenomen worden in BO 2022</t>
    </r>
    <r>
      <rPr>
        <sz val="10"/>
        <color rgb="FF000000"/>
        <rFont val="Times New Roman"/>
        <family val="1"/>
      </rPr>
      <t>. Vooral de subsidiëring richting SHM kan naar beneden aangepast worden. Er wordt bekeken of bijvoorbeeld een inspanning met 15% mogelijk is. 
Zie ook algemene begrotingstoelichting (supra).</t>
    </r>
  </si>
  <si>
    <r>
      <t xml:space="preserve">1- Op administratief vlak is het </t>
    </r>
    <r>
      <rPr>
        <b/>
        <sz val="10"/>
        <color rgb="FF000000"/>
        <rFont val="Times New Roman"/>
        <family val="1"/>
      </rPr>
      <t>afschaffen van deze DAB FBUH laaghangend fruit qua lastenverlaging</t>
    </r>
    <r>
      <rPr>
        <sz val="10"/>
        <color rgb="FF000000"/>
        <rFont val="Times New Roman"/>
        <family val="1"/>
      </rPr>
      <t xml:space="preserve">. Behalve de toelage vanuit VG, genereert deze DAB namelijk geen ontvangsten. De uitgaven van de DAB zouden ook rechtstreeks op de begroting VG kunnen aangerekend worden. 
2- Financieel kreeg de DAB kreeg in BO 2021 een toelage aan de DAB FBUH van ongeveer 6 mio euro, terwijl de benutting in 2020 (weliswaar mede ingevolge CORONA) bleef steken op 100 keuro. Het saldo van de DAB bedraagt momenteel circa 7 mio euro. Aangezien er gerekend moet worden op een gemiddelde jaarlijkse uitgave van 2,3 mio euro, volstaat het beschikbare saldo voor 3 jaar aan uitgaven (in te schrijven dan op een regulier uitgavenartikel). Het wegvallen van de toelage van 7 mio is dan wel geen ESR-winst, ESR-matig telt immers wat er effectief in de DAB buiten gaat. Echter, aangezien de feitelijke uitgaven 4,7 mio lager liggen dan de toelage van 7 mio, en de begroting van de DAB FBUH uitgaat van jaarlijkse uitgaven van 7 mio, is er dus wel degelijk </t>
    </r>
    <r>
      <rPr>
        <b/>
        <sz val="10"/>
        <color rgb="FF000000"/>
        <rFont val="Times New Roman"/>
        <family val="1"/>
      </rPr>
      <t xml:space="preserve">een positief ESR-effect van 4,7 mio per jaar mee te nemen als laaghangend fruit vanaf BO22. </t>
    </r>
    <r>
      <rPr>
        <sz val="10"/>
        <color rgb="FF000000"/>
        <rFont val="Times New Roman"/>
        <family val="1"/>
      </rPr>
      <t xml:space="preserve">
</t>
    </r>
  </si>
  <si>
    <r>
      <t xml:space="preserve">1- De meerwaarde van deze bijzondere constructie ligt vooral in het stimuleren van verhuurders om te verhuren aan SVK's. Echter, aangezien er </t>
    </r>
    <r>
      <rPr>
        <b/>
        <sz val="10"/>
        <color rgb="FF000000"/>
        <rFont val="Times New Roman"/>
        <family val="1"/>
      </rPr>
      <t>ondertussen op het Gemeentefonds een jaarlijkse groei van +3,5%</t>
    </r>
    <r>
      <rPr>
        <sz val="10"/>
        <color rgb="FF000000"/>
        <rFont val="Times New Roman"/>
        <family val="1"/>
      </rPr>
      <t xml:space="preserve"> zit, heeft </t>
    </r>
    <r>
      <rPr>
        <b/>
        <sz val="10"/>
        <color rgb="FF000000"/>
        <rFont val="Times New Roman"/>
        <family val="1"/>
      </rPr>
      <t>deze beperkte compensatieregeling geen nut meer</t>
    </r>
    <r>
      <rPr>
        <sz val="10"/>
        <color rgb="FF000000"/>
        <rFont val="Times New Roman"/>
        <family val="1"/>
      </rPr>
      <t xml:space="preserve">. Opgelet: de ondersteunde maatregel dient wel sowieso doorgetrokken te worden. Dezelfde redenering geldt ook voor de provincies. Samen gaat het om een </t>
    </r>
    <r>
      <rPr>
        <b/>
        <sz val="10"/>
        <color rgb="FF000000"/>
        <rFont val="Times New Roman"/>
        <family val="1"/>
      </rPr>
      <t>besparingspotentieel van 2,3 mio euro.</t>
    </r>
  </si>
  <si>
    <r>
      <t>1- Binnen dit budget is er als</t>
    </r>
    <r>
      <rPr>
        <b/>
        <sz val="10"/>
        <color rgb="FF000000"/>
        <rFont val="Times New Roman"/>
        <family val="1"/>
      </rPr>
      <t xml:space="preserve"> laaghangend fruit een projectpot voor specifieke projectsubsidies van 400 keuro</t>
    </r>
    <r>
      <rPr>
        <sz val="10"/>
        <color rgb="FF000000"/>
        <rFont val="Times New Roman"/>
        <family val="1"/>
      </rPr>
      <t>. De ondersteunende werking an sich (met het restbudget) is wel door te trekken tot het volgende evaluatiemoment.</t>
    </r>
  </si>
  <si>
    <t>F. OVERZICHT EN ANALYSE BUDGETTAIRE INSTRUMENTEN BELEIDSVELD ONROEREND ERFGOED</t>
  </si>
  <si>
    <t xml:space="preserve">PR. QG V.D. UITGAVENBEGROTING </t>
  </si>
  <si>
    <t>ALGEMENE AANDACHTSPUNTEN OE-BELEID IN VLAANDEREN</t>
  </si>
  <si>
    <t xml:space="preserve">1- Binnen OE heb je twee beleidsaspecten: (1) het beleid rond bouwkundig erfgoed en (2) het beleid rond archeologie. Financieel gezien wordt er in hoofdzaak ingezet op het bouwkundig erfgoed. 
2- Onroerend erfgoed heeft het strategische nadeel tov. andere beleidsvelden binnen het beleidsdomein Omgeving dat er amper bindende EU-doelstellingen terzake zijn. Dit werkt ook door op Vlaams niveau waar er weinig vastgelegde SMART-streefdoelen zijn bepaald. Door deze context dient OE steeds zelf haar behoeften intern te compenseren, wat ook 1 van de redenen is dat de bestaande wachtlijst zo traag afgebouwd geraakt (zie verder).
3- Voor wat betreft de beleidsvelden Wonen, Energie en Onderwijs worden er in 2021 vanuit het agentschap OE - in overleg - een aantal subsidiecalls opgestart met specifieke beleidsaccenten. Deze calls redeneren alle wel vanuit de OE-wetgeving, maar dit duidt op de wil tot samenwerking met de andere VO-actoren. Het effect van dit nieuw beleid zal in de begroting 2023 zichtbaar worden.
</t>
  </si>
  <si>
    <r>
      <t xml:space="preserve">De grootste uitgavendrijvers binnen het beleidsveld OE zijn de </t>
    </r>
    <r>
      <rPr>
        <b/>
        <sz val="10"/>
        <rFont val="Times New Roman"/>
        <family val="1"/>
      </rPr>
      <t>historisch ontvankelijk verklaarde (open end) OE-premies</t>
    </r>
    <r>
      <rPr>
        <sz val="10"/>
        <rFont val="Times New Roman"/>
        <family val="1"/>
      </rPr>
      <t xml:space="preserve">, al kunnen die momenteel niet meer aangevraagd  worden wegens uigedoofd beleid. Er </t>
    </r>
    <r>
      <rPr>
        <b/>
        <sz val="10"/>
        <rFont val="Times New Roman"/>
        <family val="1"/>
      </rPr>
      <t>is inzake restauratiepremies en erfgoedpremies een wachtlijst van grootteorde 305 miljoen euro</t>
    </r>
    <r>
      <rPr>
        <sz val="10"/>
        <rFont val="Times New Roman"/>
        <family val="1"/>
      </rPr>
      <t>, zijnde wachtende / liggende aanvraagdossiers van 2014 en later (vooral voor kerken). Het is niet/moeilijk te verantwoorden om terug te komen op deze engagementen uit het verleden. Zodoende dient deze achterstand opgekuist te worden.</t>
    </r>
    <r>
      <rPr>
        <b/>
        <sz val="10"/>
        <rFont val="Times New Roman"/>
        <family val="1"/>
      </rPr>
      <t xml:space="preserve"> De feitelijke achterstand is zelfs nog groter (+100 miljoen euro) als ook de zeer grote renovatiebehoeften voor uitzonderlijke - reeds afgesloten - dossiers zoals de Bourla (Antwerpen), de Opera (Gent) en het kasteel van Heers meegeteld worden.</t>
    </r>
    <r>
      <rPr>
        <sz val="10"/>
        <rFont val="Times New Roman"/>
        <family val="1"/>
      </rPr>
      <t xml:space="preserve">
Het is dan ook moeilijk te vatten dat de Vlaamse regering, ondanks de bestaande gigantische wachtlijst en de bijhorende budgettekorten binnen OE, </t>
    </r>
    <r>
      <rPr>
        <b/>
        <sz val="10"/>
        <rFont val="Times New Roman"/>
        <family val="1"/>
      </rPr>
      <t>toch steeds nieuw en budgettair omvangrijk beleid opstart</t>
    </r>
    <r>
      <rPr>
        <sz val="10"/>
        <rFont val="Times New Roman"/>
        <family val="1"/>
      </rPr>
      <t xml:space="preserve"> zonder een oplossing voor de liggende wachtlijst tav de private sector. Illustratief en actueel is het feit dat het initieel de bedoeling was om via het relancebeleid 100 miljoen euro extra te voorzien voor de afbouw van de wachtlijsten, maar dat ondertussen toch weer de helft van het relancebudget toegewezen werd aan nieuwe (renovatie)projecten. De afbouw van de wachtlijst is in de feiten dus geen politieke prioriteit. </t>
    </r>
  </si>
  <si>
    <t>QG0-1QGG2CB-WT</t>
  </si>
  <si>
    <t>QG0 1QG743</t>
  </si>
  <si>
    <t>ERFGOEDPREMIE STANDAARD PROCEDURE - BVR VAN 16 MEI 2014</t>
  </si>
  <si>
    <t>Ag. OE</t>
  </si>
  <si>
    <t>erfgoedpremie volgens de standaardprocedure</t>
  </si>
  <si>
    <t>vernieuwd met ingang van 15 december 2020</t>
  </si>
  <si>
    <r>
      <t xml:space="preserve">de premie standaard procedure is bedoeld </t>
    </r>
    <r>
      <rPr>
        <b/>
        <sz val="10"/>
        <rFont val="Times New Roman"/>
        <family val="1"/>
      </rPr>
      <t>voor bescheiden projecten</t>
    </r>
    <r>
      <rPr>
        <sz val="10"/>
        <rFont val="Times New Roman"/>
        <family val="1"/>
      </rPr>
      <t xml:space="preserve"> en heeft als doel het stimuleren van regelmatig onderhoud en het verlengen van de restauratietermijn van erfgoed tot 70 jaar</t>
    </r>
  </si>
  <si>
    <t>Vlaams niveau</t>
  </si>
  <si>
    <t>start oorspronkelijk instrument in 2015. Aangepast instrument met ingang van 15 december 2020</t>
  </si>
  <si>
    <t>gunstig effect op de staat van het beschermd onroerend erfgoed in Vlaanderen</t>
  </si>
  <si>
    <t>onroerenderfgoeddecreet van 12 juli 2013 en aanpassing BVR van 16 mei 2014, laatst gewijzigd op 11 december 2020</t>
  </si>
  <si>
    <t>na juni 2014</t>
  </si>
  <si>
    <t>OE: inhoudelijk nazicht en administratieve behandeling aanvragen</t>
  </si>
  <si>
    <t xml:space="preserve">potentiële begunstigde </t>
  </si>
  <si>
    <t>gestart in 2015 en op kruissnelheid in 2020 ongeveer 16,5 miljoen €. Met ingang van 15 december 2020 pasten we regelgeving aan voor de EPSP. We ramen jaarlijks minimum 30 miljoen euro nodig te hebben voor deze bijgestelde premie. Dit bedrag van 30 miljoen euro is nodig op recurrente basis om geen wachtlijst op te bouwen voor dit instrument.</t>
  </si>
  <si>
    <t>er was met ingang van 15 december 2020 een grondige bijsturing van het initiële instrument waarvan een begunstigde een premie kon aanvragen in 2015. CONTACTPERSOON: An Verhelst</t>
  </si>
  <si>
    <t>de betoelaagbare grens is fors verhoogd (van 25.000 € tot 250.000 €) door aanpassing van de regelgeving in 2020 (met impact vanaf 2021).We zullen de aanvragen van de grondig aangepaste EPSP goed opvolgen. Als we de aanvragen niet zouden kunnen opvangen binnen het jaarbudget van 30 miljoen €, kunnen we het drempelbedag van de betoelaagbare werken terugbrengen tot 50.000 €; zo vermijden we een mogelijke, budgettaire ontsporing. Hoewel het maximum betoelaagbaar bedrag is verhoogd tot 250.000 € zit er toch een rem op de bestedingen: men kan maar tot 500.000 € aan betoelaagbare werken  indienen in een periode van 5 jaar.</t>
  </si>
  <si>
    <r>
      <t>1- Het bij BO 2021 voorziene budget van 16 mio zal in de loop van 2021 eenmalig verhoogd worden naar 30 mio euro (+14 mio). In het verleden hadden we voor dit type premie nooit een wachtlijst door voldoende budget te voorzien voor de aanvragen. Deze premie willen we vlot blijven toekennen; door de forse toename van de betoelbare grens ramen we het benodigd jaarbudget op 30 miljoen euro.</t>
    </r>
    <r>
      <rPr>
        <b/>
        <sz val="10"/>
        <rFont val="Times New Roman"/>
        <family val="1"/>
      </rPr>
      <t xml:space="preserve">
</t>
    </r>
  </si>
  <si>
    <t>QG0 1QG744</t>
  </si>
  <si>
    <t>ERFGOEDPREMIE BIJZONDERE PROCEDURE (VOORAFNAMES) - BVR VAN 16 MEI 2014</t>
  </si>
  <si>
    <t>erfgoedpremie via oproep (voorheen: erfgoedpremie via de bijzondere procedure)</t>
  </si>
  <si>
    <t>aflopend: geen aanvragen meer mogelijk vanaf 15 december 2020 volgens de oorspronkelijke voorwaarden. Met ingang van 15 december 2020 aanbodgestuurd geworden; via oproepen</t>
  </si>
  <si>
    <t>financieel ondersteunen van het beheer, het onderhoud en de restauratie van beschermd erfgoed</t>
  </si>
  <si>
    <t>gunstig effect op de staat van het beschermd onroerend erfgoed in Vlaanderen. De voorafnames laten toe vlotter in te spelen op dringende noden of beleidsprioriteiten naar voor te schuiven.</t>
  </si>
  <si>
    <t>OE: inhoudelijk nazicht en administratieve behandeling premieaanvragen</t>
  </si>
  <si>
    <t xml:space="preserve">voor het eerst toegekend in 2015. Toekenningen op kruisnelheid gekomen in 2019. </t>
  </si>
  <si>
    <t>geen bijzonderheden</t>
  </si>
  <si>
    <t>regelgeving aangepast met ingang van 15 december 2020 om te komen tot een aanbodgestuurd instrument (erfgoedpremie via oproep).  CONTACTPERSOON: An Verhelst</t>
  </si>
  <si>
    <t>Onroerend Erfgoed sleept een wachtlijst (Restauratiepremie en Erfgoedpremie Bijz.Procedure) mee die we ramen op 315 miljoen euro. Het was de bedoeling deze volledig af te bouwen in deze regeerperiode. De wachtlijst voor de EPBP groeide in het vierde kwartaal van 2020 aan met tientallen miljoen euro door de aankondiging van nieuwe regelgeving. Een dergelijke aankondiging leidt tot een tijdelijke toevloed aan dossiers. Daarvoor zal het agentschap de 100 miljoen vanuit de relancemiddelen inzetten. Voor de EPBP zijn geen aanvragen meer mogelijk. Om te zorgen dat er voor dergelijke dossiers geen wachtlijst meer ontstaat, is dit een aanbodgestuurd instrument geworden in de plaats van een vraaggestuurd instrument. Concreet gebeurt dit via oproepen vanaf 2021. Budget EPBP kan pas worden geheroriënteerd nadat de wachtlijst is afgebouwd.Omdat andere, nieuwe instrumenten (ook onder andere ISE's) in de planning zitten en we die budgetneutraal moeten invoeren, zal de afbouw van de wachtlijst nog langer duren.</t>
  </si>
  <si>
    <t>1-Het bij BO 2021 voorziene budget wordt deels ingezet ter afbouw van (een klein deel van) de wachtlijst van 305 miljoen euro, en deels ter financiering van de nieuwe aanbodgedreven projectoproepen. De calls van 2021 leiden pas in 2023 tot VAK-behoefte en vastleggingen. Naast het reguliere budget zal een deel van het relancebudget worden gebruikt voor de afbouw van de wachtlijst.</t>
  </si>
  <si>
    <t>QG0 1QG746</t>
  </si>
  <si>
    <t>ERFGOEDPREMIE MEERJARENOVEREENKOMST - BVR VAN 16 MEI 2014</t>
  </si>
  <si>
    <t>erfgoedpremie meerjarenovereenkomst</t>
  </si>
  <si>
    <t>financieel ondersteunen van grote meerjarige restauratieprojecten</t>
  </si>
  <si>
    <t>impact op meerdere volgende begrotingsjaren</t>
  </si>
  <si>
    <t>onroerenderfgoeddecreet van 12 juli 2013 en aanpassing BVR van 16 mei 2014 , laatst gewijzigd op 11 december 2020</t>
  </si>
  <si>
    <t>Na juni 2014</t>
  </si>
  <si>
    <t>voor het eerst toegekend in 2016. Op kruissnelheid gekomen in 2017 en een piek van 23,4 miljoen € aan toekenningen in 2020. 
Geen extra budget verkregen voor de financiering van de kosten van dit instrument, dus intern gecompenseerd.</t>
  </si>
  <si>
    <t>geen vastlegging voor de totaliteit van de meerjarige verbintenis maar vastlegging per fase. Hierdoor impact oude verbintenissen op de nieuwe beleidsruimte</t>
  </si>
  <si>
    <t>regelgeving aangepast met ingang van 15 december 2020 om te komen tot een aanbodgestuurd instrument (erfgoedpremie via oproep). CONTACTPERSOON: An Verhelst</t>
  </si>
  <si>
    <t xml:space="preserve">1- Dit instrument werd reeds heroverwogen in 2020: het is een aanbodgestuurd instrument geworden via oproepen, wat een grote verbetering is tov. de oude open-end vraaggestuurde premiesystemen.
</t>
  </si>
  <si>
    <r>
      <t xml:space="preserve">1- Het Onroerenderfgoedbesluit regelt dat oproepen voor een meerjarenpremieovereenkomst gelanceerd kunnen worden uiterlijk 1 februari van het tweede of vierde jaar van de legislatuur. Het agentschap pleit ervoor </t>
    </r>
    <r>
      <rPr>
        <b/>
        <sz val="10"/>
        <rFont val="Times New Roman"/>
        <family val="1"/>
      </rPr>
      <t>geen oproep te lanceren het vierde jaar van deze legislatuur,</t>
    </r>
    <r>
      <rPr>
        <sz val="10"/>
        <rFont val="Times New Roman"/>
        <family val="1"/>
      </rPr>
      <t xml:space="preserve"> wat een besparing zal opleveren.
De oproep meerjarenpremies is voorzien in 2023. Budgettaire impact is er voor de jaren 2024, 2025 en 2026 en dit telkens 5 mio euro (dus in totaal 15 mio euro). In deze regeerperiode zou dat 5 miljoen besparing opleveren (in 2024 als we dat jaar tot de huidige regeerperiode nemen want is overgangsjaar) . In de volgende regeerperiode wordt dat 10 miljoen euro.</t>
    </r>
  </si>
  <si>
    <r>
      <t xml:space="preserve">1- Dit budget heeft vooral betrekking op overeenkomsten met openbare besturen. Deze </t>
    </r>
    <r>
      <rPr>
        <b/>
        <sz val="10"/>
        <rFont val="Times New Roman"/>
        <family val="1"/>
      </rPr>
      <t>meerjarenovereenkomsten erfgoedpremies</t>
    </r>
    <r>
      <rPr>
        <sz val="10"/>
        <rFont val="Times New Roman"/>
        <family val="1"/>
      </rPr>
      <t xml:space="preserve"> staan niet op de wachtlijst van 305 mio euro, al is er ook op dit budget een stevig tekort voor de komende jaren (dus bovenop het tekort van de wachtlijst). De meerjarenovereenkomsten werden niet vastgelegd voor de volledige periode, maar jaarlijks. De VAK-impact evolueert van 28.6  mio euro in 2021 naar een VAK-impact van 52.5 mio euro in 2022-2025. Dit is een </t>
    </r>
    <r>
      <rPr>
        <b/>
        <sz val="10"/>
        <rFont val="Times New Roman"/>
        <family val="1"/>
      </rPr>
      <t>bijkomend op te lossen tekort van 24 mio euro per jaar.</t>
    </r>
  </si>
  <si>
    <t>QG0-1QGG2CB-PA</t>
  </si>
  <si>
    <t>QG0 1QG728</t>
  </si>
  <si>
    <t>TOEKENNING ONROERENDERFGOEDLENINGEN (ESR 8300)</t>
  </si>
  <si>
    <t>erfgoedlening</t>
  </si>
  <si>
    <r>
      <t>de</t>
    </r>
    <r>
      <rPr>
        <b/>
        <sz val="10"/>
        <rFont val="Times New Roman"/>
        <family val="1"/>
      </rPr>
      <t xml:space="preserve"> erfgoedlening </t>
    </r>
    <r>
      <rPr>
        <sz val="10"/>
        <rFont val="Times New Roman"/>
        <family val="1"/>
      </rPr>
      <t>is bedoeld voor restauratie-, renovatie- en herbestemmingswerken aan beschermd onroerend erfgoed en gebouwen opgenomen in de vastgestelde invantaris van het bouwkundig erfgoed. Ze draagt bij aan de doelstelling om alternatieve stimulansen in te voeren naast de klassieke premies voor beschermd onroerend erfgoed (waarvoor een wachtlijst bestaat).</t>
    </r>
  </si>
  <si>
    <t>gunstig effect op de staat van het beschermd onroerend erfgoed en het vastgesteld bouwkundig erfgoed in Vlaanderen
geen negatief ESR-effect (-PA) en activeren van privé-kapitaal</t>
  </si>
  <si>
    <t>samenwerkings-overeenkomst tussen het Participatiefonds Vlaanderen NV, de minister en het agentschap Onroerend Erfgoed</t>
  </si>
  <si>
    <t>rol?</t>
  </si>
  <si>
    <t>ESR-neutrale uitgave op QG0-1QG706 maar ook ESR-kapitaal- en renteontvangst op QG0-9QG701 'kapitaalontvangsten erfgoedleningen' en QG0-9QG702 'renteontvangsten erfgoedleningen'</t>
  </si>
  <si>
    <t>eerste toekenningen in laatste kwartaal 2018 en nog nooit meer dan 6 miljoen € toegekend terwijl het streefcijfer 7 miljoen € was. Begrotingsruiter.</t>
  </si>
  <si>
    <t>het Participatiefonds Vlaanderen NV kent de leningen toe in naam en voor rekening van het Vlaams Gewest. Er is een renteontvangst (1%). Er is geen ESR-impact</t>
  </si>
  <si>
    <r>
      <t xml:space="preserve">1- Het voordeel van het systeem van de erfgoedleningen ligt in het hefboomeffect van de activering van privaat-kapitaal richting OE-doelstellingen. </t>
    </r>
    <r>
      <rPr>
        <b/>
        <sz val="10"/>
        <rFont val="Times New Roman"/>
        <family val="1"/>
      </rPr>
      <t>Erfgoedleningen genereren hier geen ESR-impact</t>
    </r>
    <r>
      <rPr>
        <sz val="10"/>
        <rFont val="Times New Roman"/>
        <family val="1"/>
      </rPr>
      <t xml:space="preserve">, buiten rentekosten en ondersteunende kosten in andere begrotingslijnen. 
                                                                                                        </t>
    </r>
  </si>
  <si>
    <t>QG0-1QGG2BA-WT</t>
  </si>
  <si>
    <t>QG0 1QG706</t>
  </si>
  <si>
    <t>KOSTEN EN VERGOEDINGEN AAN HET PARTICIPATIEFONDS VLAANDEREN INZAKE HET OPERATIONEEL BEHEER VAN ERFGOEDLENINGEN</t>
  </si>
  <si>
    <t>financiering operationele kosten erfgoedleningen</t>
  </si>
  <si>
    <t>dit instrument heeft een dubbel doel: enerzijds de druk op de wachtlijst van de premies verminderen en anderzijds ook een financieel voordeel kennen voor niet-beschermd erfgoed</t>
  </si>
  <si>
    <t>het operationeel beheer wordt uitbesteed waardoor er een geringe personele impact is voor de Vlaamse overheid</t>
  </si>
  <si>
    <t>het operationeel beheer wordt uitbesteed wat een budgettaire impact betekent voor de Vlaamse overheid</t>
  </si>
  <si>
    <t>eerste kost in 2019. Geen extra budget verkregen voor de financiering van de kosten van dit instrument, dus intern gcompenseerd.</t>
  </si>
  <si>
    <t>beheerskost per onderhandelde lening (niet per toegekende lening), vaste kost voor IT en kost per openstaand kapitaal. Gelet op de gemiddelde duurtijd van een lening van 20 jaar betekent een eventueel stopzetten van dit instrument dat er nog bijna jaar 20 kosten zijn voor het uitstaand kapitaal.</t>
  </si>
  <si>
    <t>1- Het systeem van de onroerenderfgoedleningen via PMV is vergelijkbaar met de regeling voor de energielening via lokale energiehuizen. Omwille van de synergieën werd gekozen voor de PMV als uitvoerende partner. Er is hierbij wel 1 groot verschil, PMV wordt betaald per onderhandeling, en niet per afgesloten lening zoals bij de energielening/energiehuizen het geval is. Hierdoor liggen de ondersteunende kosten voor PMV, mede gegeven het IT-luik, al quasi vast voor de volgende 20 jaar. Het budget zal wel verder mee evolueren met de evolutie en de ambities van de OE-leningen.</t>
  </si>
  <si>
    <t>QG0-1QGG2AA-WT</t>
  </si>
  <si>
    <t>QG0 1QG700</t>
  </si>
  <si>
    <t>SPECIFIEKE WERKINGSKOSTEN BELEID ONROEREND ERFGOED (ARCHEOLOGIE)</t>
  </si>
  <si>
    <t>+/- 800k beheer toevalsvondsten door het agentschap Onroerend Erfgoed (IT eruit gehaald)</t>
  </si>
  <si>
    <t>het aan een archeologisch onderzoek onderwerpen van vondsten die buiten de context van een archeologische opgraving, archeologisch vooronderzoek of metaaldetectie gedaan wordt</t>
  </si>
  <si>
    <t>leidt tot kenniswinst</t>
  </si>
  <si>
    <t>betekent een grote investering van mensen en middelen</t>
  </si>
  <si>
    <t>onroerenderfgoeddecreet van 12 juli 2013 en BVR van 4 december 2015</t>
  </si>
  <si>
    <t>het agentschap Onroerend Erfgoed is als erkend archeoloog verantwoordelijk voor de behandeling van gemelde toevalsvondsten</t>
  </si>
  <si>
    <t>potentiële melder van een toevalsvondst</t>
  </si>
  <si>
    <t>potentiële melder van een toevalsvondst en kan - indien erkend archeoloog - het archeologisch onderzoek uitvoeren in opdracht van het agentschap</t>
  </si>
  <si>
    <t>toename van de uitgaven van de toevalsvondsten tot een record van 800.000 € in 2020. Geen extra budget verkregen voor de financiering van de kosten van dit instrument</t>
  </si>
  <si>
    <t>nagaan hoe dit proces (op basis van het Onroerenderfgoeddecreet) valt te herorganiseren.</t>
  </si>
  <si>
    <t xml:space="preserve">1- Dit vrij beperkte budget is nagenoeg het enige werkingsbudget beschikbaar binnen de OE-tak archeologie. Deze tak wordt vrij stiefmoederlijk behandeld, en dit is mede een gevolg van het negatieve beeld dat hangt boven archeologie in Vlaanderen (wordt vaak bekeken als een last dat de snelle uitvoering van projecten verhindert). Er dient naar de toekomst toe veel positiever gecommuniceerd te worden over de archeologie-meerwaarde voor de maatschappij. 
2- De in het kader van archelogische activiteiten verzamelde kennis vergt lange doorlooptijden vooraleer deze te kunnen concretiseren. De eindverslagen van de archeologen worden bezorgd aan het Agentschap OE ter ontsluiting via het erfgoedportaal. De universiteiten werken complementair op het vlak van archeologie. Universiteiten kunnen zelf eigen onderzoeken uitvoeren (bv. bijkomende bodemonderzoeken) en de vergaarde kennis verder via hun netwerken verspreiden, wat ook meerwaarde biedt voor de Vlaamse OE-sector.
3- Agentschap OE heeft dus ook eigen onroerend patrimonium in beheer en in bezit. </t>
  </si>
  <si>
    <t xml:space="preserve"> </t>
  </si>
  <si>
    <t>QG0-1QGG2BD-WT</t>
  </si>
  <si>
    <t>QG0 1QG751</t>
  </si>
  <si>
    <t>SUBSIDIES ERKENDE INTERGEMEENTELIJKE ONROERENDERFGOEDDIENSTEN - BVR VAN 16 MEI 2014</t>
  </si>
  <si>
    <t xml:space="preserve">werkingssubsidie erkende IOED's </t>
  </si>
  <si>
    <t xml:space="preserve">lopend </t>
  </si>
  <si>
    <t>het stimuleren van een lokaal onroerenderfgoedbeleid</t>
  </si>
  <si>
    <t>op amper vijf jaar tijd is ruim 70% van de Vlaamse gemeenten aangesloten bij een erkende IOED</t>
  </si>
  <si>
    <t>er is een grote diversiteit in IOED's terwijl de basisfinanciering voor elke IOED dezelfde is. De huidige IOED's beantwoorden veelal ook niet aan de ambities van de Kadernota Regiovorming.</t>
  </si>
  <si>
    <t>onroerenderfgoeddecreet van 12 juli 2013 en BVR van 16 mei 2014</t>
  </si>
  <si>
    <t>voor juni 2014</t>
  </si>
  <si>
    <t>OE: inhoudelijk nazicht erkenning en administratieve behandeling subsidieaanvragen</t>
  </si>
  <si>
    <t>kan lid worden van een erkende IOED en zich alzo laten ondersteunen voor het ontwikkelen van een lokaal onroerenderfgoedbeleid</t>
  </si>
  <si>
    <t>kan opdrachten uitvoeren voor een IOED</t>
  </si>
  <si>
    <t>toenemend volgens het aantal erkenningen. Eerste toekenningen in 2016. Geen extra budget verkregen voor de financiering van de kosten van dit instrument, dus intern gecompenseerd.</t>
  </si>
  <si>
    <t>subsidiebedrag OE ligt vast in de regelgeving; desondanks toch generiek op bespaard</t>
  </si>
  <si>
    <t>lopende in kader van Visienota Lokaal Onroerenderfgoedbeleid en Kadernota Regiovorming</t>
  </si>
  <si>
    <t>dit instrument hanteren we sinds 2016. Het was onderhevig aan de generieke besparingen van 6% (hoewel de subsidiebedragen decretaal bepaald zijn).de financiering van IOED’s wordt momenteel herbekeken (cf. Visienota Lokaal Onroerenderfgoedbeleid). Binnen de huidige regelgeving volstaat het dat drie gemeenten zich verenigen om in aanmerking te komen voor erkenning en subsidiëring. Dat impliceert dat Vlaanderen theoretisch 100 IOED’s kan tellen. In 2021 genieten 30 IOED's een subsidie voor hun werking. Het is de bedoeling om dit ernstig bij te sturen, rekening houdend met de Kadernota Regiovorming. Gedacht wordt aan een 25-tal IOED’s voor Vlaanderen. To do: aanpasing BVR van 16 mei 2014. Tijdspad: wellicht vanaf 2023.</t>
  </si>
  <si>
    <r>
      <t xml:space="preserve">1- Einddoel van deze IOED-subsidies is om niet enkel de Vlaamse overheid, maar ook de lokale besturen een effecfief OE-beleid te laten voeren. De opzet is vergelijkbaar met de vroegere opzet van de samenwerkingsovereenkomsten met de gemeenten binnen de milieusector. Gemeenten worden gesubsidieerd om een minimum aan OE-taken te verzekeren (inventarisatie, sensibilisering archeologie, ... ). Een deel van deze subsidie ligt vast en een deel is afhankelijk van de grootte van het gebied en het aantal stukken in beheer.
2- Het maximale basissubsidiebedrag per IOED werd vroeger via de toepassing van de kaasschaaf reeds verminderd.
</t>
    </r>
    <r>
      <rPr>
        <sz val="10"/>
        <color rgb="FF00B0F0"/>
        <rFont val="Times New Roman"/>
        <family val="1"/>
      </rPr>
      <t xml:space="preserve">                                                                                                           </t>
    </r>
  </si>
  <si>
    <t>QG0 1QG752</t>
  </si>
  <si>
    <t>SUBSIDIES ERKENDE ONROERENDERFGOEDDEPOTS - BVR VAN 16 MEI 2014</t>
  </si>
  <si>
    <t xml:space="preserve">werkingssubsidie erkende onroerenderfgoeddepots </t>
  </si>
  <si>
    <t>het Onroerenderfgoeddecreet legt verplichtingen op aan zakelijkrechthouders van archeologische ensembles. Aan die verplichtingen kan worden voldaan door deponering in een erkend onroerenderfgoeddepot. Om ervoor te zorgen dat deze optie geen dode letter blijft, moeten er in Vlaanderen voldoende erkende onroerenderfgoeddepots zijn. De subsidie stimuleert de oprichting van onroerenderfgoeddepots, die bovendien een zekere kwaliteitsstandaard dienen te behalen om in aanmerking te komen voor erkenning.</t>
  </si>
  <si>
    <t>op amper vijf jaar tijd is een netwerk ontstaan van 15 erkende onroerenderfgoeddepots (waaronder het depot van het agentschap). De subsidie - hoewel bescheiden - betekent een niet te onderschatten hefboom. De erkenningsvoorwaarden en de kennisuitwisseling binnen het depotnetwerk dragen in belangrijke mate bij aan kwaliteitsvolle depotwerking.</t>
  </si>
  <si>
    <t xml:space="preserve">er is een grote diversiteit in onroerenderfgoeddepots terwijl de basisfinanciering voor elk erkend depot dezelfde is. Daarnaast zijn er in Vlaanderen een aantal blinde vlekken: de volledige provincie Limburg en grote delen van de provincie West-Vlaanderen hebben geen erkend depot. </t>
  </si>
  <si>
    <t>het agentschap Onroerend Erfgoed beschikt over een erkend onroerend-erfgoeddepot</t>
  </si>
  <si>
    <t>kan ervoor kiezen een onroerend-erfgoeddepot op te richten</t>
  </si>
  <si>
    <t>kan als zakelijkrechthouder van een archeologisch ensembles aan de decretale verplichtingen ter zake voldoen door deponering in een erkend onroerend-erfgoeddepot</t>
  </si>
  <si>
    <t>dit instrument hanteren we sinds 2016. Het was onderhevig aan de generieke besparingen van 6% (hoewel de subsidiebedragen decretaal bepaald zijn). Het budget is afhankelijk van het aantal erkende depots. Het plafond is wellicht nog niet bereikt.</t>
  </si>
  <si>
    <t>1- De onroerenderfgoeddepots zijn cruciaal in het archeologiebeleid om verschillende redenen:
-&gt; de vondsten blijven zo beschikbaar voor de maatschappij
-&gt; 3 à 4 depots per provincie noodzakelijk om goede toegankelijkheid te garanderen en geen vondsen verloren te doen gaan
-&gt; de depots hebben momenteel een goed doelbereik en rendement.
2- Het maximale basissubsidiebedrag per depot werd vroeger via de toepassing van de kaasschaaf reeds verminderd. Volgens het Agentschap OE zijn de OE-depots vandaag ondergefinancierd, en zijn verdere besparingen dus niet aan de orde.</t>
  </si>
  <si>
    <t>QG0 1QG755</t>
  </si>
  <si>
    <t>PROJECTSUBSIDIE VOOR ONDERZOEK - BVR VAN 16 MEI 2014</t>
  </si>
  <si>
    <t>projectsubsidie voor onderzoek mbt. onroerend erfgoed</t>
  </si>
  <si>
    <t>het financieel ondersteunen van onderzoek m.b.t. onroerend erfgoed door derden. Tot op heden wordt dit beperkt tot archeologisch syntheseonderzoek waar de nood naar projectfinanciering het grootst is (cf. memorie van Toelichting bij het Onroerenderfgoeddecreet).</t>
  </si>
  <si>
    <t>een eerste oproep gebeurde in 2018. De resultaten van die oproep werden recent bekendgemaakt en zijn ten zeerste positief.</t>
  </si>
  <si>
    <t>voor het eerst toegekend in 2018. Budget van 1 miljoen € waarop 6% generiek werd bespaard vanaf 2020. Geen extra budget verkregen voor de financiering van de kosten van dit instrument, dus intern gecompenseerd.</t>
  </si>
  <si>
    <t xml:space="preserve">vermits dit projectsubsidies zijn met een oproep kan de minister jaarlijks het budget en de thema's vastleggen. </t>
  </si>
  <si>
    <t>meer inzetten op dit instrument leidt tot meer kenniswinst; die kan nadien ook financiële baten opbrengen binnen archeologie (door minder opgravingen te doen gelet op voldoende kennis over bepaalde thema's).</t>
  </si>
  <si>
    <t>1- Deze projectsubsidies dienen binnen de sector archeologie om syntheseonderzoek te financieren. Het subsidiepercentage ligt hoog (90%) maar dit (ook voor IF) noodzakelijk om een beperkte eigen kapitaalinbreng van de onderzoeksinstanties te bekomen. Deze projectsubsidie is nieuw sinds 2018 en onderzoeksresultaten worden drie jaar later opgeleverd. Het agentschap OE is zeer tevreden over deze regeling.
2- Het maximale subsidiebudget voor de projectoproep werd vroeger via de toepassing van de kaasschaaf reeds verminderd en viel terug van 1.000 keuro tot 940 keuro.</t>
  </si>
  <si>
    <t>QG0-1QGG2BC-WT</t>
  </si>
  <si>
    <t>QG0 1QG727</t>
  </si>
  <si>
    <t>ALGEMENE WERKINGSSUBSIDIE AAN HERITA VZW</t>
  </si>
  <si>
    <t>werkingssubsidie HERITA vzw</t>
  </si>
  <si>
    <t>het draagvlak voor onroerend erfgoed vergroten, de erfgoedsector versterken door de uitbouw van een kenniscentrum en het ontwikkelen, beheren en ontsluiten van een aantal onroerenderfgoedsites</t>
  </si>
  <si>
    <t>facultatieve subsidie: decretale basis uitgavendecreet</t>
  </si>
  <si>
    <t>vanaf 2012</t>
  </si>
  <si>
    <t>voor het eerst toegekend in 2012. Generiek op bepaard vanaf 2020</t>
  </si>
  <si>
    <t>omdat de subsidie facultatief is, kunnen we ze in principe elk begrotingsjaar heroverwegen. Een meerjarige samenwerkingsovereenkomst loopt tot en met 2022.</t>
  </si>
  <si>
    <t>1- In het Regeerakkoord kreeg de werking van Herita vzw expliciet een negatieve evaluatie. Sinds 2012 ligt subsidie al 500 keuro hoger dan 3 organisaties voorheen kregen, maar telt het nu minder leden dan toen. 
2- Herita vzw verzorgt sinds 2012 opleidingen, organiseert Open Monumentendag en doet dienst als Steunpunt voor lokale besturen. Het was eigenlijk initeel de bedoeling was dat de organisatie een National Trust zou worden, maar zover is het nooit gekomen.</t>
  </si>
  <si>
    <r>
      <t xml:space="preserve">1- In het Regeerakkoord kreeg de </t>
    </r>
    <r>
      <rPr>
        <b/>
        <sz val="10"/>
        <rFont val="Times New Roman"/>
        <family val="1"/>
      </rPr>
      <t xml:space="preserve">werking van Herita vzw </t>
    </r>
    <r>
      <rPr>
        <sz val="10"/>
        <rFont val="Times New Roman"/>
        <family val="1"/>
      </rPr>
      <t>reeds expliciet een</t>
    </r>
    <r>
      <rPr>
        <b/>
        <sz val="10"/>
        <rFont val="Times New Roman"/>
        <family val="1"/>
      </rPr>
      <t xml:space="preserve"> waarschuwing:</t>
    </r>
    <r>
      <rPr>
        <sz val="10"/>
        <rFont val="Times New Roman"/>
        <family val="1"/>
      </rPr>
      <t xml:space="preserve"> "De pas gesloten samenwerkingsovereenkomst met vzw Herita bevat goede afspraken in verband met de prioritaire opdracht die moet uitgevoerd worden. Slaagt de vzw er niet in dan wordt de samenwerking beëindigd". 
Van bij de start van vzw Herita in 2012 lag de subsidie al 0,5 miljoen euro hoger dan deze van de 3 gefuseerde organisaties, ondanks het feit dat Herita vzw minder leden telt dan de 3 gefuseerde entiteiten. De meerjarige samenwerkingsovereenkomst loopt tot en met 2022, dus de afgesproken heroverweging zoals vastgelegd in het regeerakkoord kan pas vanaf 2023 uitgevoerd worden. </t>
    </r>
  </si>
  <si>
    <t>QG0 1QG726</t>
  </si>
  <si>
    <t>ALGEMENE WERKINGSSUBSIDIE AAN PARCUM VZW</t>
  </si>
  <si>
    <t>werkingssubsidie PARCUM  vzw</t>
  </si>
  <si>
    <t>oprichting en uitbouw van een expertisecentrum voor onroerend kerkelijk erfgoed bij het in 1977 opgerichte CRKC om gemeenten, kerkbesturen e.a. betrokkenen informatie, advies en ondersteuning te bieden over het religieus onroerend patrimonium</t>
  </si>
  <si>
    <t>Eerste toekenning (aan de rechtsvoorganger CRKC vzw) onbekend. Generiek op bespaard vanaf 2020.</t>
  </si>
  <si>
    <t>PARCUM ontvangt ook een subsidie vanwege CJM</t>
  </si>
  <si>
    <t>1- De meerwaarde van deze subsidie bestaat uit de goede contacten die zo gehouden kunenn worden met de bisdommen, die zeer veel OE-erfgoed in bezit en beheer hebben. Dankzij deze positieve contacten kane r makkelijker overgegaan worden tot herbestemming van kerken, wat een goede zaak is.Het agentschap is tevreden over de vzw en heeft recent de overeenkomst verlengd.</t>
  </si>
  <si>
    <t>QG0-1QGG2CA-WT</t>
  </si>
  <si>
    <t>QG0 1QG715</t>
  </si>
  <si>
    <t>SUBSIDIE VOOR INSTANDHOUDING, HERSTELLING EN ONDERHOUD VAN HET IJZERMONUMENT EN HET OMRINGENDE DOMEIN IN DIKSMUIDE (DECREET VAN 23 DECEMBER 1986)</t>
  </si>
  <si>
    <t>investerings- en werkingssubsidie vzw Bedevaart naar de Graven aan de IJzer</t>
  </si>
  <si>
    <t>punctuele decretale basis maar beheersovereenkomst loopt af in 2021</t>
  </si>
  <si>
    <t>beheer en onderhoud IJzermonument en omringende domein</t>
  </si>
  <si>
    <t>decreet 15 juli 2011 en beheersovereenkomsten</t>
  </si>
  <si>
    <t>Voor juni 2014</t>
  </si>
  <si>
    <t>subsidie wordt al decennia toegekend; ook onderhevig aan generieke besparing vanaf 2020</t>
  </si>
  <si>
    <t>deze subsidie (met een eigen decretale basis) kunnen we niet los zien van de subsidie die Cultuur toekent. Ook meervoudige stromen mogelijk vanuit OE want naast deze punctuele, decretale subsidie ook premies mogelijk voor onderhoud en restauratie. De subsidie is dubbel hybride: stroom vanuitt OE èn vanuit Cultuur èn de subsidie vanuit OE dekt werkingkosten en investeringsuitgaven. De dubbele hybride subsidie bemoeilijkt de transparantie van de beoogde effecten. Ook premies mogelijk voor onderhoud en restauratie.</t>
  </si>
  <si>
    <t xml:space="preserve"> Volledige herziening is aangewezen. Daarom afstemmen of Cultuur deze stroom ook meeneemt in de VBH.</t>
  </si>
  <si>
    <r>
      <t xml:space="preserve">1- Deze overeenkomst en de wijze van werken zijn niet meer van deze tijd en het Agentschap ziet er nog </t>
    </r>
    <r>
      <rPr>
        <b/>
        <sz val="10"/>
        <rFont val="Times New Roman"/>
        <family val="1"/>
      </rPr>
      <t>weinig tot geen meerwaarde in het toekennen van deze subsidie (121 keuro</t>
    </r>
    <r>
      <rPr>
        <sz val="10"/>
        <rFont val="Times New Roman"/>
        <family val="1"/>
      </rPr>
      <t>). Het zou zeker mogelijk moeten zijn voor het Ijzermonument om zelfbedruipend te zijn dankzij bv. inkomgelden bij de vele bezoekers. Het agentschap heeft geen zicht op de eigen ontvangsten van het comité. 
De meervoudige subsidiëring aan deze partner dient dan ook gerationaliseerd te worden, om zodoende ook de administratieve werklast te beperken voor overheid en partner. Dit dient in samenspraak tussen Cultuur en OE bekeken te worden. 
Ondertussen is gebleken dat Cultuur deze subsidie niet meeneemt in de VBH. De beheersovereenkomst loopt af en de begunstigde legde een nieuw voorstel voor aan de minister voor 5 jaar (2022-2026).</t>
    </r>
  </si>
  <si>
    <t>QG0 1QG732</t>
  </si>
  <si>
    <t>PREMIE VAREND ERFGOED - BVR VAN 27 NOVEMBER 2015</t>
  </si>
  <si>
    <t xml:space="preserve">premie voor beschermd varend erfgoed </t>
  </si>
  <si>
    <t>financieel ondersteunen van het beheer, het onderhoud en de restauratie van beschermd varend erfgoed</t>
  </si>
  <si>
    <t>gunstig effect op de staat van het beschermd varend erfgoed in Vlaanderen</t>
  </si>
  <si>
    <t>decreet van 9 mei 2014 en BVR van 27 november 2015</t>
  </si>
  <si>
    <t>de toekenning van premies fluctureert in grote mate. Het bedrag van 2,8 miljoen euro is niet representatief als recurrente basis.</t>
  </si>
  <si>
    <t>varend erfgoed is een kleine niche binnen het arsenaal van onroerend erfgoed; het aantal beschermd varend erfgoed is beperkt. De decretale regelgeving is geheroriënteerd in 2014, het uitvoeringsbesluit in 2015. Impact meerjarige beheersprogramma's in kaart brengen.</t>
  </si>
  <si>
    <t>1- Dit is nog een vraaggestuurd instrument, zodat het voor het Agentschap zeer moeilijk in te schatten is hoeveel VAK er nodig is in elk begrotingjaar. Er zit dan ook een grote vork in de aanvragen, die variëren van 400 keuro tot 3,9 mio. Er vallen niet zo veel varende eenheden onder deze regeling, vandaar de grote jaarlijkse verschillen. Dit artikel vormt in geval van minder aanvragen een compensatiebron voor de afbouw van de wachtlijsten.</t>
  </si>
  <si>
    <t>QG0 1QG740</t>
  </si>
  <si>
    <t>AANDEEL VAN HET VLAAMSE GEWEST IN DE TOEKENNING VAN EEN RESTAURATIEPREMIE - PRIVESECTOR, BVR 14 DECEMBER 2001 (UITDOVEND)</t>
  </si>
  <si>
    <t>restauratiepremie (uitdovend)</t>
  </si>
  <si>
    <t>aflopend: geen aanvragen meer mogelijk vanaf 1 januari 2015. Maar nog grote wachtlijst aan toe te kennen premies van voor 1 januari 2015</t>
  </si>
  <si>
    <t>financieel ondersteunen van het beheer, het onderhoud en de restauratie van beschermd erfgoed (privésector)</t>
  </si>
  <si>
    <t>decreet van 3 maart 1976 tot bescherming van monumenten, stads- of dorpsgezichten en BVR van 14 december 2001</t>
  </si>
  <si>
    <t>Onroerend Erfgoed sleept een wachtlijst mee inzake dit uitdovend (sinds 1/1/2015) instrument. Het was de bedoeling de wachtlijst zo snel mogelijk af te bouwen; tijdens deze regeerperiode lukt dit niet zelfs niet met de 100 miljoen euro extra vanuit de relancemiddelen. Dit budget kan pas worden geheroriënteerd nadat de wachtlijst is afgebouwd. Omdat andere, nieuwe instrumenten (ook onder andere ISE's) in de planning zitten en we die budgetneutraal moeten invoeren, zal de afbouw van de wachtlijst nog langer duren.</t>
  </si>
  <si>
    <t>1- Het bij BO 2021 voorziene budget wordt ingezet ter afbouw van (een deel van) de wachtlijst van 305 miljoen euro. Binnen de restauratiepremie betreft de achterstand voornamelijk kerken (bisdommen). Naast het reguliere budget zal een deel van het relancebudget worden gebruikt voor de afbouw van de wachtlijst.</t>
  </si>
  <si>
    <t>QG0 1QG735</t>
  </si>
  <si>
    <t>AANDEEL VAN HET VLAAMSE GEWEST IN DE TOEKENNING VAN EEN RESTAURATIEPREMIE - SECTOR EREDIENSTEN, B.V.R. 14 DECEMBER 2001 (UITDOVEND)</t>
  </si>
  <si>
    <t>uitdovend - PM</t>
  </si>
  <si>
    <t>NVT</t>
  </si>
  <si>
    <t>Kon begunstigde zijn van dit instrument</t>
  </si>
  <si>
    <t>QG0 1QG739</t>
  </si>
  <si>
    <t>AANDEEL VAN HET VLAAMSE GEWEST IN DE TOEKENNING VAN EEN RESTAURATIEPREMIE - OPENBARE SECTOR, BVR 14 DECEMBER 2001 (UITDOVEND)</t>
  </si>
  <si>
    <t>QG0 1QG780</t>
  </si>
  <si>
    <t>PREMIE VOOR ARCHEOLOGISCH VOORONDERZOEK MET INGREEP IN DE BODEM - BVR VAN 16 MEI 2014 (AFD. 9)</t>
  </si>
  <si>
    <t>premie voor archeologisch onderzoek met ingreep in de bodem</t>
  </si>
  <si>
    <t>het milderen van de kostprijs van verplicht archeologisch onderzoek, en dit voor een welomlijnde doelgroep (i.c. bouwheren die de kost van archeologisch onderzoek niet kunnen doorrekenen of compenseren met winst die gerealiseerd wordt door het bouwproject)</t>
  </si>
  <si>
    <t>cruciaal voor het realiseren van een maatschappelijk aanvaardbare archeologische erfgoedzorg</t>
  </si>
  <si>
    <t>de doelgroep is te beperkt: verenigingen en ondernemingen zonder winstoogmerk met een maatschappelijke doelstelling vallen uit te boot door de bij BVR bepaalde limiet op personeel, balanstotaal en frequentie projecten</t>
  </si>
  <si>
    <t>onroerenderfgoeddecreet van 12 juli 2013 en BVR van 15 maart 2019</t>
  </si>
  <si>
    <t>dit is een nieuw instrument. In 2020 kenden we 43 premies toe voor 224.000 €. De besteding is onder de verwachting omdat de drempel te hoog is. Geen extra budget verkregen voor de financiering van de kosten van dit instrument, dus intern gecompenseerd.</t>
  </si>
  <si>
    <t>heroverweging zit al in de pijplijn; onderzoek uitbreiding doelgroep binnen budget</t>
  </si>
  <si>
    <r>
      <t>1- Momenteel is hier obv. de huidige definiëring van de doelgroep een zekere besparingsmarge</t>
    </r>
    <r>
      <rPr>
        <b/>
        <sz val="10"/>
        <rFont val="Times New Roman"/>
        <family val="1"/>
      </rPr>
      <t xml:space="preserve"> op, aangezien er onvoldoende aanvragen binnenkomen. </t>
    </r>
  </si>
  <si>
    <t>QG0 1QG733</t>
  </si>
  <si>
    <t>PREMIE BUITENSPORIGE OPGRAVINGSKOSTEN</t>
  </si>
  <si>
    <t xml:space="preserve">premie voor buitensporige opgravingskosten </t>
  </si>
  <si>
    <t>de doelgroep is te beperkt: verenigingen en ondernemingen zonder winstoogmerk met een maatschappelijke doelstelling vallen uit te boot door de bij BVR bepaalde limiet op personeel, balanstotaal en frequetie projecten</t>
  </si>
  <si>
    <t>eerste toekenning in 2018. De vorige jaren benutten we dit budget niet volledig. In 2020 kenden we 9 premies toe voor 263.000 €. 
Geen extra budget verkregen voor de financiering van de kosten van dit instrument, dus intern gecompenseerd.</t>
  </si>
  <si>
    <t>Dit is een instrument dat we inzetten sinds 2017. De besteding blijft onder de verwachting omdat de drempel te hoog ligt en omdat er nog maar weinig opgravingen waren die nadien aanleidng geven voor het aanvragen van deze premie. Om effectiever te zijn, is wellicht een aanpassing nodig van de regelgeving (drempel aanpassen om in aanmerking te komen). Heroverweging zit dus in de pijplijn; onderzoek uitbreiding doelgroep binnen budget</t>
  </si>
  <si>
    <r>
      <t xml:space="preserve">1- </t>
    </r>
    <r>
      <rPr>
        <b/>
        <sz val="10"/>
        <color rgb="FFF79646"/>
        <rFont val="Times New Roman"/>
        <family val="1"/>
      </rPr>
      <t>Binnen het beleidsveld en de sector OE</t>
    </r>
    <r>
      <rPr>
        <sz val="10"/>
        <color rgb="FFF79646"/>
        <rFont val="Times New Roman"/>
        <family val="1"/>
      </rPr>
      <t xml:space="preserve"> is het zeer opvallend dat er amper eigen ontvangsten gerealiseerd worden. Er zijn zeker haalbare </t>
    </r>
    <r>
      <rPr>
        <b/>
        <sz val="10"/>
        <color rgb="FFF79646"/>
        <rFont val="Times New Roman"/>
        <family val="1"/>
      </rPr>
      <t>opties om op korte termijn extra ontvangsten te gaan genereren</t>
    </r>
    <r>
      <rPr>
        <sz val="10"/>
        <color rgb="FFF79646"/>
        <rFont val="Times New Roman"/>
        <family val="1"/>
      </rPr>
      <t xml:space="preserve">: 
</t>
    </r>
    <r>
      <rPr>
        <b/>
        <sz val="10"/>
        <color rgb="FFF79646"/>
        <rFont val="Times New Roman"/>
        <family val="1"/>
      </rPr>
      <t>(1) Bij de eigenaars van OE:</t>
    </r>
    <r>
      <rPr>
        <sz val="10"/>
        <color rgb="FFF79646"/>
        <rFont val="Times New Roman"/>
        <family val="1"/>
      </rPr>
      <t xml:space="preserve">
Zo zal extra aandacht voor een meer effectieve afbakening van de subsidie-doelgroepen (bv. via de keuze voor een inkomensgrens bij erfgoedpremies cf. regeling bij bepaalde premies van het Agentschap Wonen, of bvb. de uitsluiting van openbare besturen), kunnen leiden tot een toekomstige afname in toe te kennen subsidies. Hierdoor zullen de </t>
    </r>
    <r>
      <rPr>
        <b/>
        <sz val="10"/>
        <color rgb="FFF79646"/>
        <rFont val="Times New Roman"/>
        <family val="1"/>
      </rPr>
      <t>eigenaars geactiveerd worden om zelf meer inventief/innovatief na te denken richting andere inkomstenbronnen ter financiering van hun koste</t>
    </r>
    <r>
      <rPr>
        <sz val="10"/>
        <color rgb="FFF79646"/>
        <rFont val="Times New Roman"/>
        <family val="1"/>
      </rPr>
      <t xml:space="preserve">n. Voorbeelden waaraan concreet gedacht wordt is bvb. kerken open te stellen voor culturere evenementen, waardoor het bisdom extra ontvangsten kan genereren, ontvangst van extra toegangsgelden bij toeristische bezoeken aan het OE-goed (bv. het Lam Gods), ... 
</t>
    </r>
    <r>
      <rPr>
        <b/>
        <sz val="10"/>
        <color rgb="FFF79646"/>
        <rFont val="Times New Roman"/>
        <family val="1"/>
      </rPr>
      <t>(2) Bij het Agentschap OE zelf dient men extra in te zetten op bijkomende middelen uit:</t>
    </r>
    <r>
      <rPr>
        <sz val="10"/>
        <color rgb="FFF79646"/>
        <rFont val="Times New Roman"/>
        <family val="1"/>
      </rPr>
      <t xml:space="preserve">
-&gt;</t>
    </r>
    <r>
      <rPr>
        <b/>
        <sz val="10"/>
        <color rgb="FFF79646"/>
        <rFont val="Times New Roman"/>
        <family val="1"/>
      </rPr>
      <t xml:space="preserve"> Klimaatfonds</t>
    </r>
    <r>
      <rPr>
        <sz val="10"/>
        <color rgb="FFF79646"/>
        <rFont val="Times New Roman"/>
        <family val="1"/>
      </rPr>
      <t xml:space="preserve">: Het agentschap dient de ontvangst van middelen uit het Klimaatfonds te proberen maximaliseren, gegeven het grote reductiepotentieel in CO2 binnen het OE-erfgoed. 
-&gt; </t>
    </r>
    <r>
      <rPr>
        <b/>
        <sz val="10"/>
        <color rgb="FFF79646"/>
        <rFont val="Times New Roman"/>
        <family val="1"/>
      </rPr>
      <t>EU-middelen</t>
    </r>
    <r>
      <rPr>
        <sz val="10"/>
        <color rgb="FFF79646"/>
        <rFont val="Times New Roman"/>
        <family val="1"/>
      </rPr>
      <t xml:space="preserve">: De EU is de toekenning van middelen veel meer dan ooit aan het koppelen aan uitgaven die eveneens sterk het klimaatbeleid onderbouwen. Dit biedt exra opties voor OE gegeven het aanwezige reductiepotentieel binnen de sector. Zie Klimaatfonds hoger.
</t>
    </r>
    <r>
      <rPr>
        <b/>
        <sz val="10"/>
        <color rgb="FFF79646"/>
        <rFont val="Times New Roman"/>
        <family val="1"/>
      </rPr>
      <t>-&gt; andere beleidsvelden, die mee profiteren van de financiële inspanningen van OE.</t>
    </r>
    <r>
      <rPr>
        <sz val="10"/>
        <color rgb="FFF79646"/>
        <rFont val="Times New Roman"/>
        <family val="1"/>
      </rPr>
      <t xml:space="preserve"> Extra cofinanciering vanuit volgende beleidsvelden is meer dan verdedigbaar:
a/ Toerisme: toeristen bezoeken in belangrijke mate het Vlaamse onroerend erfgoed, waarom dus bvb. niet pleiten om een deel van de ontvangen toeristenbelastingen te herinvesteren in het beheer van het erfgoed, of om de inkomgelden te verrekenen op de eventuele te ontvangen subsidies vanuit OE.
b/ Cultuur in kader van financiële steun aan beheer culturele erfstukken
</t>
    </r>
    <r>
      <rPr>
        <b/>
        <sz val="10"/>
        <color rgb="FFF79646"/>
        <rFont val="Times New Roman"/>
        <family val="1"/>
      </rPr>
      <t>(3) Via burgers:</t>
    </r>
    <r>
      <rPr>
        <sz val="10"/>
        <color rgb="FFF79646"/>
        <rFont val="Times New Roman"/>
        <family val="1"/>
      </rPr>
      <t xml:space="preserve">
In de UK werkt men enkel met leningen ter onderhoud van het onroerend erfgoed, en reikt men dus geen subsidies uit. Als aanvullende financiering is zowel in UK als in Frankrijk een </t>
    </r>
    <r>
      <rPr>
        <b/>
        <sz val="10"/>
        <color rgb="FFF79646"/>
        <rFont val="Times New Roman"/>
        <family val="1"/>
      </rPr>
      <t>loterij-formule</t>
    </r>
    <r>
      <rPr>
        <sz val="10"/>
        <color rgb="FFF79646"/>
        <rFont val="Times New Roman"/>
        <family val="1"/>
      </rPr>
      <t xml:space="preserve"> met opbrengsten voor OE een zeer groot succes. Te onderzoeken of dit ook haalbaar is in Vlaanderen, en zo ja, onder welke vorm. Het organiseren van een Vlaamse erfgoedloterij is recent juridisch onderzocht en blijkt in strijd met federale regelgeving terzake (</t>
    </r>
    <r>
      <rPr>
        <b/>
        <sz val="10"/>
        <color rgb="FFF79646"/>
        <rFont val="Times New Roman"/>
        <family val="1"/>
      </rPr>
      <t>bevoegdheidsprobleem</t>
    </r>
    <r>
      <rPr>
        <sz val="10"/>
        <color rgb="FFF79646"/>
        <rFont val="Times New Roman"/>
        <family val="1"/>
      </rPr>
      <t>).</t>
    </r>
  </si>
  <si>
    <r>
      <t xml:space="preserve">1- Binnen het beleidsveld OE ligt de focus zeer sterk en quasi volledig op een ondersteunend subsidiebeleid volgens het principe 'de behoeder van beschermd onroerend erfgoed krijgt een vergoeding'. Er zijn nochtans zeer belangrijke budgettaire opportuniteiten indien de </t>
    </r>
    <r>
      <rPr>
        <b/>
        <sz val="10"/>
        <color rgb="FFE26B0A"/>
        <rFont val="Times New Roman"/>
        <family val="1"/>
      </rPr>
      <t xml:space="preserve">overstap </t>
    </r>
    <r>
      <rPr>
        <sz val="10"/>
        <color rgb="FFE26B0A"/>
        <rFont val="Times New Roman"/>
        <family val="1"/>
      </rPr>
      <t xml:space="preserve">gemaakt zou kunnen worden </t>
    </r>
    <r>
      <rPr>
        <b/>
        <sz val="10"/>
        <color rgb="FFE26B0A"/>
        <rFont val="Times New Roman"/>
        <family val="1"/>
      </rPr>
      <t>naar meer systemen van (al dan niet deels ondersteunde) verplichtingen voor de eigenaars (erfdienstbaarheden en openbaredienstverplichtingen) en minder subsidies</t>
    </r>
    <r>
      <rPr>
        <sz val="10"/>
        <color rgb="FFE26B0A"/>
        <rFont val="Times New Roman"/>
        <family val="1"/>
      </rPr>
      <t xml:space="preserve">. Momenteel zijn er reeds beperkte erfgoeddienstverplichtingen (van openbaar nut) opgelegd aan OE-eigenaars. Indien deze als een disproportionele last beschouwd worden, kunnen de eigenaars dit voor een rechtbank aanvechten. In de praktijk gebeurt dit echter niet wat een duidelijke indicatie is dat 1/ </t>
    </r>
    <r>
      <rPr>
        <b/>
        <sz val="10"/>
        <color rgb="FFE26B0A"/>
        <rFont val="Times New Roman"/>
        <family val="1"/>
      </rPr>
      <t>de optimale/maatschappelijk aanvaardbare grens tussen subsidiëring en erfdienstbaarheden nog niet bereikt is</t>
    </r>
    <r>
      <rPr>
        <sz val="10"/>
        <color rgb="FFE26B0A"/>
        <rFont val="Times New Roman"/>
        <family val="1"/>
      </rPr>
      <t xml:space="preserve"> en 2/ dat er momenteel overgesubsidieerd wordt.   
Zo zouden bv. in overleg met VEKA en Agentschap Wonen specifiek verplichtende bepalingen opgesteld kunnen worden voor onroerend erfgoed mbt energie-aspecten (zoals aparte EPC-norm aangepast aan de specifieke situatie onroerend erfgoed of beter uitgewerkte woonnormen en -code) en dit zonder onroerend erfgoed uit de koopmarkt te duwen wegens te hoge operationele (energie)kosten. </t>
    </r>
    <r>
      <rPr>
        <b/>
        <sz val="10"/>
        <color rgb="FFE26B0A"/>
        <rFont val="Times New Roman"/>
        <family val="1"/>
      </rPr>
      <t>Hierdoor zou een deel van de renovatiekosten voor de overheid kunnen verminderen</t>
    </r>
    <r>
      <rPr>
        <sz val="10"/>
        <color rgb="FFE26B0A"/>
        <rFont val="Times New Roman"/>
        <family val="1"/>
      </rPr>
      <t xml:space="preserve">. Ter illustratie van de potentiële voordelen zullen op deze wijze armlastige kasteeleigenaars verkopen waardoor vervolgens vermeden wordt dat de overheid integraal dient op te draaien voor de noodzakelijke (dure) renovatiekosten aan het kasteelgoed.
2- Naar analogie met het principe "de vervuiler betaalt" zou binnen de subsector van de archologie ook ingezet kunnen worden in een verbeterde uitrol van het </t>
    </r>
    <r>
      <rPr>
        <b/>
        <sz val="10"/>
        <color rgb="FFE26B0A"/>
        <rFont val="Times New Roman"/>
        <family val="1"/>
      </rPr>
      <t xml:space="preserve">principe "de verstoorder betaalt", zoals ook door de EU reeds naar voor geschoven werd als beleidsprincipe. </t>
    </r>
    <r>
      <rPr>
        <sz val="10"/>
        <color rgb="FFE26B0A"/>
        <rFont val="Times New Roman"/>
        <family val="1"/>
      </rPr>
      <t xml:space="preserve">Dit is nu al wel van toepassing in de archeologie, maar zorgt voor draagvlakproblemen. Er wordt te weinig rekening gehouden met het gegeven dat er ook kenniswinst wordt geboekt bij een opgraving (= publiek goed), maar dat de kost dan wel integraal ten laste van het individu komt.                   </t>
    </r>
    <r>
      <rPr>
        <b/>
        <sz val="10"/>
        <color rgb="FFE26B0A"/>
        <rFont val="Times New Roman"/>
        <family val="1"/>
      </rPr>
      <t xml:space="preserve">                                      </t>
    </r>
    <r>
      <rPr>
        <sz val="10"/>
        <color rgb="FFE26B0A"/>
        <rFont val="Times New Roman"/>
        <family val="1"/>
      </rPr>
      <t xml:space="preserve">  
3- Naar analogie met de bodemsaneringsfondsen zou de opzet kunnen overwogen worden van een </t>
    </r>
    <r>
      <rPr>
        <b/>
        <sz val="10"/>
        <color rgb="FFE26B0A"/>
        <rFont val="Times New Roman"/>
        <family val="1"/>
      </rPr>
      <t>OE-solidariteitsfonds</t>
    </r>
    <r>
      <rPr>
        <sz val="10"/>
        <color rgb="FFE26B0A"/>
        <rFont val="Times New Roman"/>
        <family val="1"/>
      </rPr>
      <t xml:space="preserve">. Vele burgers kunnen de eventuele zware herstelfacturen in geval van bv. lekkende stookolietanks niet zelf financieren. Om het risico te spreiden over de totale groep van eigenaars storten alle eigenaars een solidariteitsbijdrage in een Fonds, waarbij dan uiteindelijk dat fonds instaat voor de betaling van de herstelfacturen, met 50% cofinanciering door de VO. De opzet van dergelijk solidariteitsfonds voor OE-eigenaars zou ook bekeken kunnen worden om een deel van (bepaal)de OE-kosten te dekken, al dan niet in cofinancieirng met het agentschap OE.  </t>
    </r>
  </si>
  <si>
    <r>
      <t xml:space="preserve">1- De betoelaagbare grens is fors verhoogd (van 25.000 € tot 250.000 €) door aanpassing van de regelgeving in 2020. Hoewel het maximum betoelaagbaar bedrag is verhoogd tot 250.000 € zit er toch een rem op de bestedingen: men kan maar tot 500.000 € aan betoelaagbare werken  indienen in een periode van 5 jaar. Hier kan bij de volgende evaluatie toch echt wel overwogen worden om - </t>
    </r>
    <r>
      <rPr>
        <b/>
        <sz val="10"/>
        <color rgb="FFF79646"/>
        <rFont val="Times New Roman"/>
        <family val="1"/>
      </rPr>
      <t>gegeven de grote budgettekorten binnen OE én gegeven de veel lagere subsidiepecentages in Nederland</t>
    </r>
    <r>
      <rPr>
        <sz val="10"/>
        <color rgb="FFF79646"/>
        <rFont val="Times New Roman"/>
        <family val="1"/>
      </rPr>
      <t xml:space="preserve">- de </t>
    </r>
    <r>
      <rPr>
        <b/>
        <sz val="10"/>
        <color rgb="FFF79646"/>
        <rFont val="Times New Roman"/>
        <family val="1"/>
      </rPr>
      <t>premie-uitgaven per project sterker te gaan plafonneren</t>
    </r>
    <r>
      <rPr>
        <sz val="10"/>
        <color rgb="FFF79646"/>
        <rFont val="Times New Roman"/>
        <family val="1"/>
      </rPr>
      <t xml:space="preserve">. </t>
    </r>
    <r>
      <rPr>
        <b/>
        <sz val="10"/>
        <color rgb="FFF79646"/>
        <rFont val="Times New Roman"/>
        <family val="1"/>
      </rPr>
      <t>Het besparingspotentieel van dergelijke premieverlaging is significant</t>
    </r>
    <r>
      <rPr>
        <sz val="10"/>
        <color rgb="FFF79646"/>
        <rFont val="Times New Roman"/>
        <family val="1"/>
      </rPr>
      <t xml:space="preserve">.
</t>
    </r>
    <r>
      <rPr>
        <i/>
        <sz val="10"/>
        <color rgb="FFF79646"/>
        <rFont val="Times New Roman"/>
        <family val="1"/>
      </rPr>
      <t xml:space="preserve">
*PM. Het kabinet OE gaf aan dat er volgens hen regelrust nodig is; op korte termijn wenst het kabinet niet te raken aan de pas aangepaste regelgeving.
</t>
    </r>
    <r>
      <rPr>
        <sz val="10"/>
        <color rgb="FFF79646"/>
        <rFont val="Times New Roman"/>
        <family val="1"/>
      </rPr>
      <t xml:space="preserve">
</t>
    </r>
  </si>
  <si>
    <r>
      <t xml:space="preserve">1- Voor het Agentschap OE lijkt er </t>
    </r>
    <r>
      <rPr>
        <b/>
        <sz val="10"/>
        <color rgb="FFE26B0A"/>
        <rFont val="Times New Roman"/>
        <family val="1"/>
      </rPr>
      <t>binnen de sector archeologie</t>
    </r>
    <r>
      <rPr>
        <sz val="10"/>
        <color rgb="FFE26B0A"/>
        <rFont val="Times New Roman"/>
        <family val="1"/>
      </rPr>
      <t xml:space="preserve"> </t>
    </r>
    <r>
      <rPr>
        <b/>
        <sz val="10"/>
        <color rgb="FFE26B0A"/>
        <rFont val="Times New Roman"/>
        <family val="1"/>
      </rPr>
      <t>budgettair potentieel</t>
    </r>
    <r>
      <rPr>
        <sz val="10"/>
        <color rgb="FFE26B0A"/>
        <rFont val="Times New Roman"/>
        <family val="1"/>
      </rPr>
      <t xml:space="preserve"> te liggen in de </t>
    </r>
    <r>
      <rPr>
        <b/>
        <sz val="10"/>
        <color rgb="FFE26B0A"/>
        <rFont val="Times New Roman"/>
        <family val="1"/>
      </rPr>
      <t xml:space="preserve">ontsluiting van belangrijke vergaarde kennis/artefacten, </t>
    </r>
    <r>
      <rPr>
        <sz val="10"/>
        <color rgb="FFE26B0A"/>
        <rFont val="Times New Roman"/>
        <family val="1"/>
      </rPr>
      <t xml:space="preserve">zeker in samenwerking met Toerisme en de Cultuursector en dit voor de toeristisch interessante zaken (bv. inkomgelden).
2- </t>
    </r>
    <r>
      <rPr>
        <b/>
        <sz val="10"/>
        <color rgb="FFE26B0A"/>
        <rFont val="Times New Roman"/>
        <family val="1"/>
      </rPr>
      <t>Door selectiever te zijn bij de keuze voor dieper onderzoek</t>
    </r>
    <r>
      <rPr>
        <sz val="10"/>
        <color rgb="FFE26B0A"/>
        <rFont val="Times New Roman"/>
        <family val="1"/>
      </rPr>
      <t xml:space="preserve">, zijnde bijkomend archeologisch onderzoek toegestaan via het OE-decreet uit te voeren binnen een termijn van 1 maand, zou op korte termijn in geval van lineaire besparingen een (beperkte) besparing gerealiseerd kunnen worden. Dit kan wel ten koste gaan van de kwaliteit van archeologisch onderzoek. </t>
    </r>
  </si>
  <si>
    <r>
      <t>OK (</t>
    </r>
    <r>
      <rPr>
        <sz val="9"/>
        <color rgb="FF000000"/>
        <rFont val="Calibri"/>
        <family val="2"/>
      </rPr>
      <t>versleept)</t>
    </r>
  </si>
  <si>
    <t>G. OVERZICHT EN ANALYSE BUDGETTAIRE INSTRUMENTEN ENERGIE</t>
  </si>
  <si>
    <t xml:space="preserve">PR. QE V.D. UITGAVENBEGROTING </t>
  </si>
  <si>
    <t>ALGEMENE AANDACHTSPUNTEN ENERGIEBELEID IN VLAANDEREN</t>
  </si>
  <si>
    <r>
      <rPr>
        <b/>
        <sz val="10"/>
        <rFont val="Times New Roman"/>
        <family val="1"/>
      </rPr>
      <t>1- Op basis van constant beleid zal Vlaanderen de internationale bindende (en steeds strenger wordende) doelstellingen inzake klimaatbeleid niet halen met interne maatregelen.</t>
    </r>
    <r>
      <rPr>
        <sz val="10"/>
        <rFont val="Times New Roman"/>
        <family val="1"/>
      </rPr>
      <t xml:space="preserve"> Het Vlaamse energiebeleid is gericht op energie-efficiëntie in de gebouwde omgeving en bij bedrijven enerzijds en de uitbouw van hernieuwbare energieproductie anderzijds. De doelgroepen mobiliteit en landbouw worden door andere beleidsvelden aangepakt. Er wordt binnen het Vlaamse energiebeleid  in eerste instantie sterk ingezet op (naar begrotingsimpact dure) ondersteuning/subsidiëring en pas in tweede instantie op wettelijke verplichtingen. Er zijn al wel een aantal succesvolle verplichtingen opgelegd (bijvoorbeeld bij nieuwbouw), maar die zijn nog steeds onvoldoende gegeven de huidige afstand-tot-target inzake doelstellingen. Vooral de uitvoering van de langetermijn-renovatiestrategie zal maar mogelijk zijn met bijkomende renovatieverplichtingen. Tegen 2050 moet iedere woning wel energielabel A hebben en moet een niet-woongebouw klimaatneutraal zijn. </t>
    </r>
    <r>
      <rPr>
        <b/>
        <sz val="10"/>
        <rFont val="Times New Roman"/>
        <family val="1"/>
      </rPr>
      <t>Bijkomende renovatieverplichtingen zijn zeer kosteneffectieve maatregelen richting Vlaamse energie- en klimaatdoelstellingen, maar dienen ook gepaard te gaan met voldoende handhaving (aandachtspunt bij verdere uitrol).</t>
    </r>
    <r>
      <rPr>
        <sz val="10"/>
        <rFont val="Times New Roman"/>
        <family val="1"/>
      </rPr>
      <t xml:space="preserve">
2- Hoeveel de </t>
    </r>
    <r>
      <rPr>
        <b/>
        <sz val="10"/>
        <rFont val="Times New Roman"/>
        <family val="1"/>
      </rPr>
      <t xml:space="preserve">gap richting de ambiteuze EU-targets </t>
    </r>
    <r>
      <rPr>
        <sz val="10"/>
        <rFont val="Times New Roman"/>
        <family val="1"/>
      </rPr>
      <t xml:space="preserve">voor hernieuwbare enegie 2030 (met bijhorende kostenplaatje) momenteel bedraagt, is </t>
    </r>
    <r>
      <rPr>
        <b/>
        <sz val="10"/>
        <rFont val="Times New Roman"/>
        <family val="1"/>
      </rPr>
      <t>moeilijk te bepalen</t>
    </r>
    <r>
      <rPr>
        <sz val="10"/>
        <rFont val="Times New Roman"/>
        <family val="1"/>
      </rPr>
      <t xml:space="preserve">. 
De doelstelling is immers opgebouwd uit een teller (T) en een noemer (N). De teller hangt af van het komende federale akkoord over de intra-Belgische verdeling van de af te spreken inspanningen en dus meer bepaald van het Vlaamse aandeel in de doelstelling rond hernieuwbare energie. Het Vlaamse tekort in de teller wordt voor de 2020-doelstelling opgelost door de aankopen van zogenaamde Energiestatistieken in het buitenland (27,5 mio euro in 2020). De noemer draait rond het energiegebruik en is vandaag nog niet te bepalen aangezien de bijdrage van het Vlaams gewest in de target 2030 nog niet gekend is. Er is ook nog onduidelijkheid over hoe naar 2030 toe zal worden omgegaan met het nieuwe gegeven dat het nu om een globale EU-doelstelling gaat en niet meer over afzonderlijke lidstaatdoelstellingen. </t>
    </r>
  </si>
  <si>
    <t>QE0-1QEE4KG-WT</t>
  </si>
  <si>
    <t>1QE426 00
1QE426 01</t>
  </si>
  <si>
    <t>Vergoedingen netbeheerders geen DAEB (Dienst Alg. Economisch Belang) - certificatenopkoop netbeheerders</t>
  </si>
  <si>
    <t>VEKA</t>
  </si>
  <si>
    <t>Compenserende vergoedingen toegekend aan de distributienetbeheerders (dnbs) voor het uit de markt halen van hun groenestroom- of warmte-krachtcertificaten. Via deze post kunnen certificaten rechtstreeks uit de markt worden gehaald bij de netbeheerders ten einde de certificatenmarkt in evenwicht te houden. Hiermee werden intussen de (vooral historisch opgebouwde) overschotten aan groenestroom- en warmte-krachtcertificaten al sterk gereduceerd. De betreffende certificaten zijn initieel verplicht opgekocht door de distributienetbeheerders in het kader van hun openbaredienstverplichtingen.</t>
  </si>
  <si>
    <t>Aflopend 2021-2022</t>
  </si>
  <si>
    <t>Vastgelegde groei hernieuwbare energie realiseren. Doelstelling Burden Sharing samenwerkingsakkoord met andere gewesten en federale overheid.
SD7: Een sociaal rechtvaardige transitie vorm geven
OD 7.2: Betaalbaarheid van energie bewaken voor alle doelgroepen
SD 3: Versnelde uitbouw van milieuvriendelijke energieproductie
OD 3.1: Inschakeling productie hernieuwbare energie in marktwerking via optimalisering certificatensysteem en tendering</t>
  </si>
  <si>
    <t>De Europese richtlijn ter bevordering van de energieproductie uit hernieuwbare energiebronnen legt de lidstaten een bindende productiedoelstelling op voor hernieuwbare energie.
Beleidsnota 2019-2024 en BBT BO 2021
VEKP</t>
  </si>
  <si>
    <t>Voor 1/1/2019</t>
  </si>
  <si>
    <t>Positieve impact op certificatenmarkt. ODV opkoop via dnbs ondersteunt behalen doelstellingen hernieuwbare energie</t>
  </si>
  <si>
    <t>Vergt continue monitoring certficatenmarkt. 
Risico op marktverstoring.
Financiering hoofdzakelijk uit energieheffing. Doorrekening energieheffing in tarieven leidt tot kritiek dat elektriciteitsfactuur verkapte belastingsbrief is.</t>
  </si>
  <si>
    <t>Energiedecreet van  8 mei 2009 en Energiebesluit van 19 november 2010.</t>
  </si>
  <si>
    <t xml:space="preserve">VEKA monitort certificatenmarkt. VEKA: uitbetaling. </t>
  </si>
  <si>
    <t>Openbaredienstverplichtingen: De 11 opdrachthoudende verenigingen zijn 100% publiek eigendom van alle 300 Vlaamse gemeenten.
Fluvius verzorgt o.a.: 
- In 300 gemeenten de aanleg, het beheer en het onderhoud van de distributienetten voor elektriciteit en aardgas en het beheer van de openbare verlichting.
- In 86 gemeenten de aanleg, het beheer van en het onderhoud van de riolering.
- In 103 gemeenten het beheer van het kabeldistributienet.</t>
  </si>
  <si>
    <t>Investeerders.</t>
  </si>
  <si>
    <t>Uitgave binnen het VRK Energiefonds</t>
  </si>
  <si>
    <t>Dalend</t>
  </si>
  <si>
    <t>Binnen VRK Energiefonds vanuit de Energieheffing</t>
  </si>
  <si>
    <t xml:space="preserve">Uitdovend.  Door het VEKA wordt in een marktrapport een evaluatie van de certificatendoelstellingen en certificatenmarkt opgemaakt ter evaluatie en monitoring van het ondersteuningssysteem. Het VEKA moet het ganse ondersteuningssysteem voor groene stroom- en warmte-krachtinstallaties regelmatig evalueren en de steunhoogte permanent afstemmen op de reële nood. Het Vlaams regeerakkoord stelt ook een verdere hervorming en vereenvoudiging van het certificatensysteem voor groene stroom en WKK voorop, evenals een aanpassing aan nieuwe Europese regelgeving.
</t>
  </si>
  <si>
    <t xml:space="preserve">1- VEKA geeft via continue marktanalyses veel aandacht aan het vermijden van marktverstoring door toepassing van dit instrument. Er wordt steeds gewaakt over het feit dat door het opkopen van certificaten het evenwicht tussen aanbod en vraag niet verstoord wordt, en dat net voldoende verhandelbare certificaten van de markt gehaald worden om de gewenste projecten rendabel te houden via de certificatenwerking.
2- VEKA geeft aan dat het historische overschot op basis van het huidige opkoopbeleid tegen 2023 opgekuist zal zijn, en dat er dan geen opkoop meer nodig zal zijn. De huidige politieke visie is gegeven de stringente energiedoelstellingen om sowieso de bestaande energieheffing te behouden, ook na afhandeling van deze historische opkoopoperatie in 2023.
3- Binnen VEKA heeft men de laatste jaren veel efficiëntie- en effectiviteitswinsten geboekt inzake de keuzes voor de meest kosteneffectieve instrumenten om de opgelegde energiedoelstellingen in te proberen vullen. Naar analogie met de wedstrijdformules in NL wordt momenteel de meest effectieve werkwijze toegepast, zijnde calls gelinkt aan EU-targets (call groene warmte voor groene warmte targets, call PV voor PV-targets, enzovoort). In dit kader wordt aanvullend ook ingezet op periodieke onrendabele top-rapporten, eveneens naar analogie met NL. Via deze benchmark-studies wordt jaarlijks bekeken welk rendement nodig is op de private markt en welke overheidssteun er aanvullend gezien daarvoor nog nodig is. Dit is een veel beter systeem dan het initiële systeem van de PV-certificaten, waarbij er steeds dezelfde steun toegekend wordt, los van het feit of het nu over goed gerichte (effectieve) of slecht gerichte PV-installaties gaat. 
4- Het hergebruik van stortplaatsen kan slechts een marginale rol spelen richting een versneld/verhoogd aandeel aan groene energie. Er zijn reeds een aantal pilootprojecten gesubsidieerd op VO-niveau voor de plaatsing van PV-panelen. VEKA organiseert in dit kader een wedstrijdcall gericht aan alle eigenaars (zakelijke rechthouders van grond) gericht op het plaatsen van PV op (marginale) gronden. </t>
  </si>
  <si>
    <t>QE42601</t>
  </si>
  <si>
    <t>Vergoedingen netbeheerders DAEB - REG ODV (PV-netbeheerderpremies)</t>
  </si>
  <si>
    <t>Compenserende vergoedingen toegekend aan de distributienetbeheerders (dnbs) voor het beperken van een aantal van hun kosten inzake de REG-openbaredienstverplichtingen, in het bijzonder hier voor de netbeheerders toegekende PV-premies (photo-voltaïsche). Energie-investeringen bij huishoudelijke en niet-huishoudelijke afnemers wordt voornamelijk gestimuleerd via de openbaredienstverplichtingen voor de elektriciteitsdistributienetbeheerders en de beheerder van het plaatselijk vervoernet voor elektriciteit. Er zijn compenserende vergoedingen voorzien voor het beperken van de doorrekening van kosten in de energiefactuur.</t>
  </si>
  <si>
    <t>De Europese richtlijn ter bevordering van de energieproductie uit hernieuwbare
energiebronnen legt de lidstaten een bindende productiedoelstelling op voor
hernieuwbare energie.
Beleidsnota 2019-2024 en BBT BO 2021
VEKP</t>
  </si>
  <si>
    <t>Nieuw (instrument) 2021</t>
  </si>
  <si>
    <t xml:space="preserve">ODV ondersteunt uitrol PV en behalen doelstellingen hernieuwbare energie. </t>
  </si>
  <si>
    <t>Kosten 100% gecompenseerd uit energieheffing. Doorrekening energieheffing in tarieven leidt tot kritiek dat elektriciteitsfactuur verkapte belastingsbrief is.</t>
  </si>
  <si>
    <t>VEKA: uitbetaling.</t>
  </si>
  <si>
    <t>Nieuw vanaf 2021. Dalend pad 32,4 mio naar 0 mio in 2021-2025</t>
  </si>
  <si>
    <t xml:space="preserve">1- Bij de uitgaven die onder DAEB vallen,  gaat het over uitgaven die passen binnen het EU-kader van Diensten van Algemeen Economisch Belang. De controle op deze subsidies zijn op het vlak van staatssteun niet zo streng (enkel rapporteren aan de EU als &lt;15 mio per netbeheerder). Bij de niet-DAEB uitgaven (bv. opkoop certificaten - zie supra) zijn de verrichtingen afzonderlijk aan te melden.  </t>
  </si>
  <si>
    <r>
      <t xml:space="preserve">1- Er zou kunnen overwogen worden (i.e. voor het deel buiten de nieuwe compensatieregeling van de digitale meter) om de netbeheerders niet meer in de huidige mate te vergoeden voor deze openbaredienstverplichtingen, en </t>
    </r>
    <r>
      <rPr>
        <b/>
        <sz val="10"/>
        <rFont val="Times New Roman"/>
        <family val="1"/>
      </rPr>
      <t>deze exogene kosten (integraal/meer) door te rekenen in de elektriciteitsfactuur</t>
    </r>
    <r>
      <rPr>
        <sz val="10"/>
        <rFont val="Times New Roman"/>
        <family val="1"/>
      </rPr>
      <t>. Er is sowieso een afbouwpad met 25% per jaar voorzien, dit zowel voor premiehoogte als totaal budget. De premieregeling stopt eind 2024.
De VREG staat in voor de onderliggende berekeningen qua tarifiëring, en er zijn grote verschillen qua type afnemer (gezin/bedrijf). Momenteel worden in de energiefactuur al REG-ODV-kosten (de meeste huishoudelijke premies incl scans, kortingsbonnen, SEEP en burenpremie en niet-huishoudelijke premies) verrekend die niet gecompenseerd zijn door de overheid (de laatste jaren gemiddeld 60-80 mi euro en dalende). Compenserende impact vanuit begroting was de voorbije jaren beperkt. Een gemiddeld gezin met verbruik 3500 kWh/jaar betaalt in 2021 14,8 euro aan REG-ODV kosten (enkel distributie, excl btw). Per 10 miljoen REG-ODV kosten die in 2022 niet extern gefinancierd worden en terecht komen in de elektriciteitsfactuur, betekent dit voor een gemiddeld gezin (verbruik 3500 kWh) een verhoging van de elektriciteitsfactuur met circa 2,16 euro.
Deze regeling komt neer op een solidarisering van de uitgaven binnen de groep van de energieverbruikers. Een meer sociale solidarisering via de belastingsbrief zou ook een optie kunnen zijn, maar dat is een federale bevoegdheid.</t>
    </r>
  </si>
  <si>
    <r>
      <t xml:space="preserve">Los van de PV-premie van de netbeheerders, ter info: Bij arrest van 14 januari 2021 besliste het Grondwettelijk Hof om de decreetsartikelen te vernietigen die voorzagen in een </t>
    </r>
    <r>
      <rPr>
        <b/>
        <sz val="10"/>
        <rFont val="Times New Roman"/>
        <family val="1"/>
      </rPr>
      <t>compensatieregeling (“virtueel terugdraaiende teller”</t>
    </r>
    <r>
      <rPr>
        <sz val="10"/>
        <rFont val="Times New Roman"/>
        <family val="1"/>
      </rPr>
      <t>) van 15 jaar voor prosumenten die een decentrale productiecentrale van minder dan 10 kVA hadden geïnstalleerd vóór 31 december 2020. Dit betekent dat prosumenten met een digitale meter, niet langer kunnen gebruik maken van het voordeel van de virtueel terugdraaiende teller (=afrekening energiecomponent, groene stroom en warmtekrachtkosten, federale bijdrage en btw op basis van jaargemeten netto-afname) vanaf datum van publicatie van het arrest (1 maart 2021). Concreet gaat het om ongeveer 100.600 prosumenten die vanaf 1 maart 2021 getroffen zijn, en ca. 470.000 bijkomende prosumenten die in de loop van 2021-2025 geïmpacteerd  zullen worden als  de  klassieke  Ferrarismeter  vervangen  wordt  door  een digitale meter. Volgende remediërende maatregelen zijn voorzien door de Vlaamse Regering:
- Retroactieve investeringspremie die een rendement van 5% voor een gemiddelde referentie-installatie over 15 jaar garandeert voor alle PV-eigenaars (rekening houdend met het ingevoerde prosumententarief en rekening houdend met voordelen uit het verleden). Dit komt neer op de uitbetaling van ca. 350.000 retroactieve investeringspremies over de periode 2021-2026.
- Analoge retroactieve investeringspremie voor andere decentrale productie-installaties waarvoor de virtuele terugdraaiende teller wegvalt.
- Verhoging premie thuisbatterijen.
- REG-premie om accumulatieverwarming, elektrische boilers en warmtepompen automatisch aan te sturen.</t>
    </r>
  </si>
  <si>
    <t>QE0-1QEE4KE-WT</t>
  </si>
  <si>
    <t>1QE418 02</t>
  </si>
  <si>
    <t>calls groene warmte</t>
  </si>
  <si>
    <t xml:space="preserve">Calls voor investeringssteun voor de realisatie van grote installaties voor groene warmteproductie, voor recuperatie van restwarmte en voor warmtenetten. </t>
  </si>
  <si>
    <t>Vastgelegde groei hernieuwbare energie realiseren. Doelstelling Burden Sharing samenwerkingsakkoord met andere gewesten en federale overheid.
SD3: Versnelde uitbouw van milieuvriendelijke energieproductie
OD 3.4: Warmteplan 2025 opstellen en implementeren</t>
  </si>
  <si>
    <t>Ondersteunt uitrol groene warmte en ondersteunt zo het behalen van de doelstellingen hernieuwbare energie.</t>
  </si>
  <si>
    <t>Als het budget toereikend is voor alle projecten dan speelt het concurrentieprincipe niet en worden dure of minder-CO2-besparende projecten toch gesteund.
Geen onderscheid in steun tussen gewone warmtenetten en duurzame warmtenetten. Extra stimulans voor toekomstbestendige warmtenetten zou beter zijn.
Risico op het niet-uitvoeren van de projecten.
Voor het eerdere deel (tot 2020-2021) buiten de versterking via relance, financiering uit energieheffing. Doorrekening energieheffing in tarieven leidt tot kritiek dat elektriciteitsfactuur verkapte belastingsbrief is.</t>
  </si>
  <si>
    <t>N.v.t.</t>
  </si>
  <si>
    <t xml:space="preserve">Het VEKA organiseert periodiek calls. Het VEKA stelt voor de calls een ontwerp van ministerieel besluit inzake de budgettaire verdeling en de technische randvoorwaarden op en behandelt de ingediende projecten. </t>
  </si>
  <si>
    <t>Wordt versterkt via relancebudget (50 mio)</t>
  </si>
  <si>
    <t>Tot 2020 binnen Energiefonds financiering vanuit de energieheffing. Vanaf 2021-2022 vooral relance.</t>
  </si>
  <si>
    <t>In 2020 vond een evaluatie plaats.</t>
  </si>
  <si>
    <t xml:space="preserve">1- Binnen VEKA heeft men de laatste jaren veel efficiëntie- en effectiviteitswinsten geboekt inzake de keuzes voor de meest kosteneffectieve instrumenten om de opgelegde energiedoelstellingen in te proberen vullen. Naar analogie met de wedstrijdformules in NL wordt momenteel de meest effectieve werkwijze toegepast, zijnde calls per afzonderlijke EU-target, in dit geval calls groene warmte voor groene warmte target. In dit kader wordt aanvullend ook ingezet op periodieke onrendabele top-rapporten, eveneens naar analogie met NL. Via deze benchmark-studies wordt jaarlijks bekeken welk rendement nodig is op de private markt en welke overheidssteun er aanvullend gezien daarvoor nog nodig is. 
Een nieuwe evaluatie voor calls groene warmte is lopende en zal leiden tot een nieuwe call via de vlareg in 2021. De nieuwe wedstrijdformules zijn dus een effectief/efficiënt instrument, zeker omdat er continue gewerkt wordt aan het wegwerken van de vastgestelde probleempunten:
- er zijn dubbel zoveel budgetvragen dan het aanbod, waardoor hoogkwalitatieve proejcten gekozen kunnen worden. Als het budget toereikend is voor alle projecten, dan zou het concurrentieprincipe minder spelen en worden dure of minder-CO2-besparende projecten mogelijks toch gesteund.
- het risico op het niet-uitvoeren van de projecten werd ondertussen ondervangen via waarborg storting
- naar de toekomst toe komt er een onderscheid in steun tussen gewone warmtenetten en duurzame warmtenetten. Extra stimulans voor toekomstbestendige warmtenetten zou beter zijn.
</t>
  </si>
  <si>
    <t>1QE418 04
1QE418 12</t>
  </si>
  <si>
    <t>calls PV en wind</t>
  </si>
  <si>
    <t>Calls voor investeringssteun voor de realisatie van middelgrote PV-installaties en middelgrote en kleine windturbines.</t>
  </si>
  <si>
    <t>Vastgelegde groei hernieuwbare energie realiseren. Doelstelling Burden Sharing samenwerkingsakkoord met andere gewesten en federale overheid.
SD3: Versnelde uitbouw van milieuvriendelijke energieproductie
OD 3.1: Inschakeling productie hernieuwbare energie in marktwerking via optimalisering certificatensysteem en tendering</t>
  </si>
  <si>
    <t>De Europese richtlijn ter bevordering van de energieproductie uit hernieuwbare
energiebronnen legt de lidstaten een bindende productiedoelstelling op voor hernieuwbare energie.
Beleidsnota 2019-2024 en BBT BO 2021
VEKP</t>
  </si>
  <si>
    <t>Ondersteunt uitrol PV en wind en ondersteunt zo het behalen van de doelstellingen hernieuwbare energie.</t>
  </si>
  <si>
    <t>Nieuw.
Vergt extra middelen voor automatisering en efficiënt beheer van de regeling (relatief groot volume (in aantal) aan variërende subsidies).
Financiering uit energieheffing. Doorrekening energieheffing in tarieven leidt tot kritiek dat elektriciteitsfactuur verkapte belastingsbrief is.</t>
  </si>
  <si>
    <t xml:space="preserve">1- Binnen VEKA heeft men de laatste jaren veel efficiëntie- en effectiviteitswinsten geboekt inzake de keuzes voor de meest kosteneffectieve instrumenten om de opgelegde energiedoelstellingen proberen in te vullen. Naar analogie met de wedstrijdformules in NL wordt momenteel de meest effectieve werkwijze toegepast, zijnde calls per afzonderlijke EU-target, in dit geval calls PV en  kleinschalige wind voro target groene stroom. In dit kader wordt ook jaarlijks een onrendabele top-rapport opgemaakt en gepubliceerd, eveneens naar analogie met NL. Via deze benchmark-studies wordt jaarlijks bekeken welk rendement nodig is op de private markt en welke overheidssteun er aanvullend gezien daarvoor nog nodig is. 
Deze calls vergen wel extra middelen voor automatisering en efficiënt beheer van de regeling. Er is immers sprake van een relatief groot volume (in aantal) aan variërende subsidies.
</t>
  </si>
  <si>
    <t>1QE418 15</t>
  </si>
  <si>
    <t>rentesubsidies en beheerskosten energielening+ (50% Klimaatfondsmiddelen/50% energieheffing)</t>
  </si>
  <si>
    <t>ESR-aanrekenbare kosten van de energielening+ (rentesubsidies ten einde via de bankensector toegekende renovatiekredieten renteloos te maken waarop een beroep kan worden gedaan indien de nieuwe eigenaar zich er toe verbindt om binnen de 5 jaar na de verwerving via aankoop, schenking of erfenis zijn energetisch slechte woning te renoveren tot minstens energielabel C of B voor een appartement, evenals de beheersvergoedingen aan de energiehuizen en de werkingskosten van PMVZ).</t>
  </si>
  <si>
    <t>Bestaande woon- en niet-woongebouwen renoveren tot de langetermijndoelstelling
SD1: Evolutie naar een energiezuinig en klimaatneutraal gebouwenpark versnellen
OD 1.1: Het Renovatiepact voor de grondige renovatie van woningen versterken</t>
  </si>
  <si>
    <t>Langetermijn-renovatiestrategie
De Europese richtlijn energie-efficiëntie legt streefdoelen inzake energie-efficiëntie op en volgens de Europese richtlijn energieprestatie van gebouwen (EPBD-richtlijn) moet een langetermijn-renovatiestrategie worden uitgewerkt.
Beleidsnota 2019-2024 en BBT BO 2021
VEKP</t>
  </si>
  <si>
    <t>Ondersteunt energetische renovatiewerken en zo het behalen van de doelstellingen energie-efficiëntie.
Activeren van privaat kapitaal</t>
  </si>
  <si>
    <t>Nieuw.
Gekoppeld aan invoering renteloos renovatiekrediet. Gevolg is tevens een aantal bijkomende ESR-aanrekenbare uitgaven. Vergt extra middelen voor automatisering en efficiënt beheer van de regeling (o.a. ICT rentesubsidies, koppeling leggen met renteloos te maken kredieten bij de banken ...).
Gedeeltelijke financieiring energieheffing. Doorrekening energieheffing in tarieven leidt tot kritiek dat elektriciteitsfactuur verkapte belastingsbrief is.</t>
  </si>
  <si>
    <t>VEKA: uitbetaling rentesubsidies, beheersvergoedingen energiehuizen en werkingskosten PMVZ.</t>
  </si>
  <si>
    <t xml:space="preserve">Nieuw vanaf 2021. Groeipad 10 - 40 mio euro 2021-2024 </t>
  </si>
  <si>
    <t>Energieheffing/toelage Vlaams Klimaatfonds 50/50%</t>
  </si>
  <si>
    <t xml:space="preserve">1- Deze ESR-uitgavenpost is gelinkt aan de werking en ondersteuning van het (nieuwe) systeem van de Energielening+. Het grootste deel van het budget betreft rentesubsidies om via de bankensector toegekende renovatiekredieten renteloos te maken. Hierop kan een beroep worden gedaan indien de nieuwe eigenaar zich er toe verbindt om binnen de 5 jaar na de verwerving via aankoop, schenking of erfenis zijn energetisch slechte woning te renoveren tot minstens energielabel C of B voor een appartement. In 2021 gaat het over 10 miljoen euro ondersteuningsbudget, een budget dat stapsgewijs tegen het einde van de legislatuur zal toenemen tot circa 40 mio per jaar (waarvan 50% gefinancierd vanuit het Klimaatfonds).
2- Opvallend bij de Energielening+ is dat de lening onafhankelijk staat tov. de financiële draagkracht van de betrokken burger. Er is immers geen beperking qua doelgroep, en hierdoor onderscheidt de regeling zich van de gewone (initiële) Energielening, die focust op de sociale doelgroep. VEKA ziet de noodzaak van goedkope renovatieleningen breder dan de sociale doelgroep. 
Voordelen bredere doelgroep:
- Vlaanderen heeft richting energie- en klimaatdoelstellingen absoluut nood om alle doelgroepen en alle woningen mee te betrekken in het pad richting invulling klimaat- en energiedoelstellingen. 
- Er zit ook veel potentieel in deze bredere doelgroep door de vele woningen met zeer slechte labels (E/F) met veel winstpotentieel.  
- Hierdoor kan een groter deel aan privaat kapitaal geactiveerd worden richting doelstellingenbereik.
- Alle verhoudingen in acht genomen gaat het over een eerder symbolische ondersteuning, en kan men dankzij deze ondersteuning de brede bevolking informereren en meenemen in het energie- en klimaatverhaal. Ter illustratie: momenteel worden er in totaal voor circa 100 mio euro per jaar aan renovatiepremies (zoals bv. isolatiepremies) uitgekeerd en ligt de ESR-kost voor de Energielening+ op circa 40 mio euro per jaar op kruissnelheid, terwijl hiertegenover in Vlaanderen op jaarbasis 6 miljard euro aan renovatie-investeringen staan. 
Nadelen brede doelgroep:
- VEKA heeft geen info over de grootteorde van de (zeker voorkomende) meeneemeffecten. Hiermee wordt gedoeld op de ondersteuning die eigenlijk niet nodig is voor de doorgang van de investeringen en dus enkel leuk meegenomen zijn voor de betrokken (gegoede) eigenaars. Er is niet geweten in welke mate deze 1% rentesubsidie het verschil maakt tussen wel investeren en niet investeren.
- het lijkt een gemiste kans om vanuit oogpunt bouwshift en BRV de ondersteuning te beperken tot de interessante woongebieden (dorpskernen), en zodoende het wonen buiten de dorpskernen verder te ontmoedigen. VEKA wijst erop dat de praktische haalbaarheid van dergelijk voorstel goed in ogenschouw moet worden genomen (om "Mobiscore-commotie" te vermijden), en dat dergelijke beperkende keuze niet ten koste mag gaan van de energie- en klimaatdoelstellingen. Bovendien zijn er geen energiepremies voor nieuwe gebouwen (dus ook niet in buitengebieden). </t>
  </si>
  <si>
    <t>In 2021 gaat het over 10 miljoen euro ondersteuningsbudget voor de Energielening+. Dit budget zal stapsgewijs toenemen tegen het einde van de legislatuur tot circa 40 mio per jaar (waarvan 50% gefinancierd vanuit het Klimaatfonds).</t>
  </si>
  <si>
    <t>QE0-1QEE2KB-PA</t>
  </si>
  <si>
    <t>QE0 1QE424 8335</t>
  </si>
  <si>
    <t>energielening+</t>
  </si>
  <si>
    <t>Renteloze energieleningen+ via de energiehuizen waarop een beroep kan worden gedaan indien de nieuwe eigenaar zich er toe verbindt om binnen de 5 jaar na de verwerving ingevolge erfenis of schenking, zijn woning te renoveren tot minstens energielabel C of B voor een appartement.</t>
  </si>
  <si>
    <t>Langetermijn-renovatiestrategie
De Europese richtlijn energie-efficiëntie legt streefdoelen inzake energie-efficiëntie op en volgens de Europese richtlijn energieprestatie van gebouwen (EPBD-richtlijn) moet een langetermijnrenovatiestrategie worden uitgewerkt
Beleidsnota 2019-2024 en BBT BO 2021
VEKP</t>
  </si>
  <si>
    <t>Ondersteunt energetische renovatiewerken en zo het behalen van de doelstellingen energie-efficiëntie.</t>
  </si>
  <si>
    <t>Nieuw. 
Vergt extra ESR-aanrekenbare beheerskosten energieleningen+, zie hogerop.</t>
  </si>
  <si>
    <t>VEKA: uitbetaling energieleningen binnen de door de energiehuizen toegekende kredietlijnen.</t>
  </si>
  <si>
    <t>Energiehuizen kennen kredietlijnen toe.</t>
  </si>
  <si>
    <t xml:space="preserve">Niet-ESR Uitgave </t>
  </si>
  <si>
    <t>Nieuw vanaf 2021</t>
  </si>
  <si>
    <t>Algemene uitgavenbegroting</t>
  </si>
  <si>
    <t>Dit is de ESR-neutrale poot van de Energielening+. Voor de analyse van de energielening+ -&gt; zie hoger.</t>
  </si>
  <si>
    <t>energielening</t>
  </si>
  <si>
    <t>Renteloze energieleningen via de energiehuizen aan prioritaire doelgroepen ter ondersteuning van energetische renovatiewerken voor bestaande eigenaars van woningen.</t>
  </si>
  <si>
    <t>Bestaande woon- en niet-woongebouwen renoveren tot de langetermijndoelstelling
SD1: Evolutie naar een energiezuinig en klimaatneutraal gebouwenpark versnellen
OD 1.1: Het Renovatiepact voor de grondige renovatie van woningen versterken
SD7: Een sociaal rechtvaardige transitie vorm geven
OD 7.2: Betaalbaarheid van energie bewaken voor alle doelgroepen</t>
  </si>
  <si>
    <t>Langetermijn-renovatiestrategie
De Europese richtlijn energie-efficiëntie legt streefdoelen inzake energie-efficiëntie op en volgens de Europese richtlijn energieprestatie van gebouwen (EPBD-richtlijn) moet een langetermijn-renovatiestrategie worden uitgewerkt
Beleidsnota 2019-2024 en BBT BO 2021
VEKP</t>
  </si>
  <si>
    <t>Ondersteunt energetische renovatiewerken bij specifieke doelgroepen (bestrijding energiearmoede) en zo het behalen van de doelstellingen energie-efficiëntie.
Groot deel niet-ESR uitgaven. Activeert privé-kapitaal.</t>
  </si>
  <si>
    <t>Financiële ondersteuning van zittende eigenaars nog onvoldoende.
Vergt extra ESR-aanrekenbare beheerskosten, zie ondersteuning energieleningen hieronder.</t>
  </si>
  <si>
    <t>Niet-ESR Uitgave</t>
  </si>
  <si>
    <t xml:space="preserve">De bestaande renteloze energielening voor de prioritaire doelgroep zal in 2021 aan een evaluatie worden onderworpen met het oog op verdere optimalisering met als doelstelling de financiële ondersteuning van zittende eigenaars verder te versterken. </t>
  </si>
  <si>
    <t>Dit is de ESR-neutrale poot van de Energielening. Voor de analyse van de energielening -&gt; zie onder.</t>
  </si>
  <si>
    <t>QE0-1QEE2KB-WT</t>
  </si>
  <si>
    <t>QE0 1QE420 3111</t>
  </si>
  <si>
    <t xml:space="preserve">ONDERSTEUNING IN KADER VAN ENERGIELENINGEN </t>
  </si>
  <si>
    <t>ESR-aanrekenbare kosten van de energielening (beheersvergoedingen aan de energiehuizen).</t>
  </si>
  <si>
    <t xml:space="preserve">Te beperkte werkingsmiddelen energiehuizen voor takenpakket dat almaar verder wordt uitgebreid. </t>
  </si>
  <si>
    <t>VEKA: uitbetaling beheersvergoedingen energiehuizen en werkingskosten PMVZ.</t>
  </si>
  <si>
    <t>Energiehuizen ondersteunen en ontzorgen.</t>
  </si>
  <si>
    <t xml:space="preserve">1- Deze ESR-uitgavenpost is gelinkt aan de werking en ondersteuning van het systeem van de Energielening. De Energielening betreft renteloze energieleningen via de energiehuizen aan prioritaire sociale doelgroepen, en dit ter ondersteuning van energetische renovatiewerken voor bestaande eigenaars van woningen. Via het systeem van energieleningen kan de overheid privaat kapitaal activeren.
2- De banken zien deze rol van de overheid niet als concurrentie, omdat de regeling oa. niet gericht is op hun voornaamste doelgroepen (sociale karakter).  
3- Kan digitalisering het beheer van de energieleningen goedkoper maken? Deze opvolging verloopt momenteel al zeer gedigitaliseerd via het beheer door PMVz.
4- Er is bij Onroerend Erfgoed een vergelijkbaar ondersteuningssysteem opgezet voor de OE-leningen. Bij OE werkt men zonder "OE-huizen" maar rechtsreeks met PMV. Het grote voordeel van de werking via de Energiehuizen zit in het feit dat zij per afgesloten lening gefinancierd worden, terwijl PMV bij OE voor elke onderhandeling betaald wordt. Er zijn bovendien sinds de overname van de bevoegdheid via de 6e Staatshervorming (2015) reeds veel efficiëntiewinsten geboekt (4 vte-&gt; 1vte). Het aantal Energieleningen is geëvolueerd van circa 5.000 in 2016 naar ondertussen circa 1.500 energieleningen wegens de doorgevoerde inperking van de doelgroep. </t>
  </si>
  <si>
    <t>QE0-9QEETKE-OW</t>
  </si>
  <si>
    <t xml:space="preserve">QE0 9QE401 3810
</t>
  </si>
  <si>
    <t>ONTVANGSTEN ENERGIEFONDS</t>
  </si>
  <si>
    <t>De ontvangsten hebben een financierende rol en een regulerende rol. Concreet betreft het de financiering van het energiebeleid en aanzetten tot gedragswijziging via aanmoediging, verplichtingen en handhaving. De belangrijkste ontvangsten van het Energiefonds betreffen:
- (Hoofdzakelijk) de Vlaamse energieheffing.
- inkomsten uit de supercapregeling.
- handhavingsinkomsten gebouwen, marktwerking en energiefraude.
- eenmalige toelagen uit het Vlaams Klimaatfonds.
- decretaal nog te voorzien met BA 2021: Financiering of compenserende ontvangsten uit centrale relanceprovisie.</t>
  </si>
  <si>
    <t>Financiering energiebeleid.</t>
  </si>
  <si>
    <t>Substantiële injectie financiering energiebeleid.</t>
  </si>
  <si>
    <t>Energieheffing enkel op elektriciteitsfactuur. Doorrekening energieheffing in tarieven leidt tot kritiek dat elektriciteitsfactuur verkapte belastingsbrief is.</t>
  </si>
  <si>
    <t>Ontvangst VRK Energiefonds</t>
  </si>
  <si>
    <t>Redelijk stabiel. Ongeveer 137 mio euro/jaar</t>
  </si>
  <si>
    <t xml:space="preserve">De belangrijkste ontvangsten van het VRK Energiefonds betreffen:
- (Hoofdzakelijk) De Vlaamse energieheffing.
- Inkomsten uit de supercapregeling.
- Handhavingsinkomsten gebouwen, marktwerking en energiefraude.
- Eenmalige toelagen uit het Vlaams Klimaatfonds.
</t>
  </si>
  <si>
    <r>
      <t xml:space="preserve">1- </t>
    </r>
    <r>
      <rPr>
        <b/>
        <sz val="10"/>
        <rFont val="Times New Roman"/>
        <family val="1"/>
      </rPr>
      <t xml:space="preserve">Bijkomende inzet van personeel voor handhavingstaken </t>
    </r>
    <r>
      <rPr>
        <sz val="10"/>
        <rFont val="Times New Roman"/>
        <family val="1"/>
      </rPr>
      <t>in het kader van naleving EPB-procedure (o.a. indienen EPB-aangiftes), zou een hefboom betekenen voor bijkomende inkomsten in het Energiefonds. De inkomsten op jaarbasis bedragen momenteel gemiddeld 2 miljoen euro. Er is een stock dossiers die met bijkomend personeel kan worden weggewerkt. Eens de stock is weggewerkt, zal deze tijdelijke bijkomende inkomstenstroom stoppen. Het is realistisch aan te geven dat gedurende 2 jaar (2022-2023) een bijkomende inkomst kan worden gerealiseerd van 2 miljoen euro per jaar met bijkomend weddebudget van 0,4 miljoen euro per jaar.</t>
    </r>
  </si>
  <si>
    <r>
      <t xml:space="preserve">1- VEKA steunt het voorstel om de </t>
    </r>
    <r>
      <rPr>
        <b/>
        <sz val="10"/>
        <rFont val="Times New Roman"/>
        <family val="1"/>
      </rPr>
      <t>reële maatschappelijke kosten (meer) door te rekenen in de energieprijzen (i.e. gasprijzen)</t>
    </r>
    <r>
      <rPr>
        <sz val="10"/>
        <rFont val="Times New Roman"/>
        <family val="1"/>
      </rPr>
      <t xml:space="preserve">, maar voorlopig is hiervoor nog geen politiek draagvlak gevonden. In vergelijking met het buitenland is de Vlaamse electriciteitsfactuur vrij duur, maar is er zeer weinig doorrekening op de aardgasfactuur waardoor de globale energiefactuur dus zeker niet hoog is in vergelijking met ons omringende landen. Mits er kordaat beslist wordt om stookolie-gebruik op korte termijn uit te faseren, heeft een toename van de gasprijzen ook geen ongewenste revitalisering van stookolie als neveneffect.Voor sommige grotere verbruikers is de energieheffing verhoudingsgewijs laag gelegd (zeker in combinatie met de ICL-steunmaatregel voor energie-efficiënte bedrijven). 
Er zou zodoende sterk overwogen kunnen worden om de </t>
    </r>
    <r>
      <rPr>
        <b/>
        <sz val="10"/>
        <rFont val="Times New Roman"/>
        <family val="1"/>
      </rPr>
      <t>energieheffing</t>
    </r>
    <r>
      <rPr>
        <sz val="10"/>
        <rFont val="Times New Roman"/>
        <family val="1"/>
      </rPr>
      <t xml:space="preserve">, die aan de basis ligt van de financiering van dit energiebeleid en die tijdens de vorige legislatuur sterk verlaagd werd door minister Tommelein, dus </t>
    </r>
    <r>
      <rPr>
        <b/>
        <sz val="10"/>
        <rFont val="Times New Roman"/>
        <family val="1"/>
      </rPr>
      <t>opnieuw (een deel) te verhogen vanuit het principe dat "de vervuiler/gebruiker betaalt"</t>
    </r>
    <r>
      <rPr>
        <sz val="10"/>
        <rFont val="Times New Roman"/>
        <family val="1"/>
      </rPr>
      <t xml:space="preserve">. De bepaling van de optimale heffing is geen makkelijke vraag, zeker niet omdat de federale CO2-tax mogelijks eveneens doorgerekend zal worden aan de gebruikers. Ook dient er in geval van een verhoging voldoende aandacht te gaan naar sociale correcties, zonder in de valkuil te trappen dat de sociale correcties het systeem gaan bepalen. 
Een verhoging met 20% van de heffing lijkt voor VEKA verdedigbaar (voor een gezin 6,19 euro ipv 5,16 euro/jaar - voor de allergrootste bedrijven 13.063,39 euro ipv 10,886,16 euro/jaar). </t>
    </r>
    <r>
      <rPr>
        <b/>
        <sz val="10"/>
        <rFont val="Times New Roman"/>
        <family val="1"/>
      </rPr>
      <t>Extra ontvangst energieheffing is dan 27,07 mio euro</t>
    </r>
    <r>
      <rPr>
        <sz val="10"/>
        <rFont val="Times New Roman"/>
        <family val="1"/>
      </rPr>
      <t xml:space="preserve"> (20% van 135,35 mi euro energieheffing).</t>
    </r>
    <r>
      <rPr>
        <sz val="10"/>
        <color rgb="FFFF0000"/>
        <rFont val="Times New Roman"/>
        <family val="1"/>
      </rPr>
      <t xml:space="preserve">
</t>
    </r>
  </si>
  <si>
    <t xml:space="preserve">QE0 1QE417 3132
</t>
  </si>
  <si>
    <t>REG ODV - ENERGIESCANS - KWETSBARE DOELGROEPEN</t>
  </si>
  <si>
    <t>Compenserende vergoedingen toegekend aan de netbeheerders voor het voor het beperken van een aantal van hun kosten inzake de REG-openbaredienstverplichtingen, in het bijzonder hier inzake de door de netbeheerders uitgevoerde REG-acties rond energiescans. Energie-investeringen bij huishoudelijke en niet-huishoudelijke afnemers wordt voornamelijk gestimuleerd via de openbaredienstverplichtingen voor de elektriciteitsdistributienetbeheerders en de beheerder van het plaatselijk vervoernet voor elektriciteit. Er zijn compenserende vergoedingen voorzien voor het beperken van de doorrekening van kosten in de energiefactuur.</t>
  </si>
  <si>
    <t>Energiebesparing realiseren (in het kader van artikel 7 van de richtlijn EED)
SD1: Evolutie naar een energiezuinig en klimaatneutraal gebouwenpark versnellen
OD 1.1: Het Renovatiepact voor de grondige renovatie van woningen versterken
SD7: Een sociaal rechtvaardige transitie vorm geven
OD 7.2: Betaalbaarheid van energie bewaken voor alle doelgroepen</t>
  </si>
  <si>
    <t>De Europese richtlijn energie-efficiëntie legt streefdoelen inzake energie-efficiëntie op en volgens de Europese richtlijn energieprestatie van gebouwen (EPBD-richtlijn) moet een langetermijnrenovatiestrategie worden uitgewerkt
Beleidsnota 2019-2024 en BBT BO 2021
VEKP</t>
  </si>
  <si>
    <t xml:space="preserve">ODV zorgen voor energiebesparing en energiebesparende investeringen. Ondersteunt behalen doelstellingen energie-efficiëntie. Gedeeltelijke tempering energiefactuur. </t>
  </si>
  <si>
    <t>Gedeeltelijk gecompenseerd algemene uitgavenbegroting. Saldo energiefactuur volledig verrekend via elektriciteit. Saldodoorrekening in tarieven leidt tot kritiek dat elektriciteitsfactuur verkapte belastingsbrief is. Gedeeltelijke compensatie vergoedingen vanuit begroting ondervangt dergelijke kritiek niet.</t>
  </si>
  <si>
    <t>Uitgave MvG</t>
  </si>
  <si>
    <r>
      <t xml:space="preserve">1- Deze REG-ODV-uitgaven worden deels gecompenseerd op de uitgavenbegroting en deels verrekend op de energiefactuur via de kosten voor elektriciteit. Saldodoorrekening in tarieven leidt tot kritiek dat de elektriciteitsfactuur een verkapte belastingsbrief is. Gedeeltelijke compensatie van deze ODV-vergoedingen vanuit de begroting ondervangt de vaste kritiek niet. Dus ofwel compenseert men deze ODV-kost volledig vanuit de uitgavenbegroting ofwel helemaal niet. Bovendien moet benadrukt worden dat het effect van doorrekening van dit beperkte budget (enkele mio euro in de voorbije jaren) in de electriciteitsprijzen slechts een marginaal extra effect heeft op de electriciteitsfactuur.
Tegenwoordig zit er reeds een aantal REG-ODV-kosten (de meeste huishoudelijke premies incl scans, kortingsbonnen, SEEP en burenpremie en niet-huishoudelijke premies) in de energiefactuur verrekend die niet gecompenseerd worden door de overheid (de laatste jaren gemiddeld 60-80 mi euro en dalende). De compenserende impact vanuit begroting was de voorbije jaren beperkt. Een gemiddeld gezin met verbruik 3500 kWh/jaar betaalt in 2021 14,8 euro aan REG-ODV kosten (enkel distributie, excl btw). Per 10 miljoen REG-ODV-kosten die in 2022 niet extern gefinancierd worden, en terecht komen in de elektriciteitsfactuur, is er voor een gemiddeld gezin (verbruik 3500 kWh) een verhoging van de elektriciteitsfactuur met 2,16 euro.
VEKA steunt dan ook de conclusie dat </t>
    </r>
    <r>
      <rPr>
        <b/>
        <sz val="10"/>
        <rFont val="Times New Roman"/>
        <family val="1"/>
      </rPr>
      <t>volledige doorrekening van de ODV-premies in de electriciteitsfactuur</t>
    </r>
    <r>
      <rPr>
        <sz val="10"/>
        <rFont val="Times New Roman"/>
        <family val="1"/>
      </rPr>
      <t xml:space="preserve"> een goed instrument is om de continuïteit van het gevoerde beleid te verzekeren en een stop-en-go beleid te vermijden. Dit betekent momenteel een </t>
    </r>
    <r>
      <rPr>
        <b/>
        <sz val="10"/>
        <rFont val="Times New Roman"/>
        <family val="1"/>
      </rPr>
      <t xml:space="preserve">besparingspotentieel van 1,59 mio euro/jaar (vanaf BO </t>
    </r>
    <r>
      <rPr>
        <sz val="10"/>
        <rFont val="Times New Roman"/>
        <family val="1"/>
      </rPr>
      <t>2022). Deze regeling komt neer op een solidarisering van de uitgaven binnen de groep van de energieverbruikers. Een meer sociale solidarisering via de belastingsbrief zou ook een optie kunnen zijn, maar dat is een federale bevoegdheid.</t>
    </r>
  </si>
  <si>
    <t xml:space="preserve">QE0 1QE414 3132
</t>
  </si>
  <si>
    <t>REG ODV (SEEP) - SOCIALE DAKISOLATIEPROJECTEN, SOCIALE GLAS- EN SPOUWMUURPROJECTEN - KWETSBARE DOELGROEPEN</t>
  </si>
  <si>
    <t>Compenserende vergoedingen toegekend aan de netbeheerders voor het voor het beperken van een aantal van hun kosten inzake de REG-openbaredienstverplichtingen, in het bijzonder hier inzake de door de netbeheerders uitgvoerde REG-acties voor sociale energie-efficiëntieprojecten.Energie-investeringen bij huishoudelijke en niet-huishoudelijke afnemers wordt voornamelijk gestimuleerd via de openbaredienstverplichtingen voor de elektriciteitsdistributienetbeheerders en de beheerder van het plaatselijk vervoernet voor elektriciteit. Er zijn compenserende vergoedingen voorzien voor het beperken van de doorrekening van kosten in de energiefactuur.</t>
  </si>
  <si>
    <t xml:space="preserve">Zie idem hierboven. VEKA steunt dan ook de conclusie dat volledige doorrekening van de ODV-premies in de electriciteitsfactuur een goed instrument is om de continuïteit van het gevoerde beleid te verzekeren en een stop-en-go beleid te vermijden. Dit betekent momenteel een besparingspotentieel van 1,59 mio euro/jaar (vanaf BO 2022). Deze regeling komt neer op een solidarisering van de uitgaven binnen de groep van de energieverbruikers. Een meer sociale solidarisering via de belastingsbrief zou ook een optie kunnen zijn, maar dat is een federale bevoegdheid.
</t>
  </si>
  <si>
    <t>VEB-begroting</t>
  </si>
  <si>
    <t>ESR-UITGAVEN 1211 Algemene werkingskosten (voor het overgrote deel de aankoop van energie, distributienetkosten, taksen &amp; heffingen die rechtstreeks worden doorgerekend aan de klanten. Daarnaast omvatten deze in mindere mate ook gefaciliteerde opdrachten voor de energie-efficiëntie activiteit)</t>
  </si>
  <si>
    <t>VEB</t>
  </si>
  <si>
    <t>Het VEB treedt op als aankoopcentrale voor de publieke sector voor de aankopen betreffende groene elektriciteit, aardgas, energie-efficiëntiemaatregelen en hernieuwbare energie. In die hoedanigheid zorgt het VEB voor schaalgrootte (aankoopkracht) en bundeling van expertise die ingezet wordt voor de verschillende overheidsentiteiten en zo leidt tot een besparing op de aangekochte goederen en op de (menselijke) middelen bij te betrokken entiteiten voor het voeren van aankoopprocedures.</t>
  </si>
  <si>
    <t>Missie: VEB ontzorgt de publieke sector naar een duurzamer en efficiënter energiebeheer en ondersteunt in het bereiken van de klimaatdoelstellingen.
Hiervoor werkt VEB binnen volgende strategische richtlijnen:
1) VEB ontzorgt organisaties die aankopen volgens de Wet op Overheidsopdrachten op vlak van integraal duurzaam energiebeheer
2) VEB treedt voor de brede overheid op als spil en facilitator in de energiemarkt
3) VEB is een katalysator voor open data rond duurzaam energiebeheer en evaluatie van klimaatdoelstellingen van de Vlaamse Overheidsopdrachten
4) VEB stuurt en stimuleert innovatie rond energietechnologieën</t>
  </si>
  <si>
    <t>- oprichtingsdecreet VEB
- Samenwerkings-overeenkomst VEB-Vlaamsgewest 2019-2023</t>
  </si>
  <si>
    <t>Bij de oprichting van het VEB,  25/01/2012</t>
  </si>
  <si>
    <t>- besparing op de energiekost van de entiteiten (zie studie KPMG)
- besparing op de kosten van klanten (voornamelijk aankoopkosten, expertisekosten en projectopvolgingskosten, zie studie KPMG)
- realiseren van de klimaatdoelstellingen bij de betrokken entiteiten
- gebruik van innovatieve oplossingen inzake energie binnen de publieke sector
- energierapportering en verbruiksmonitoring binnen de publieke sector</t>
  </si>
  <si>
    <t>- oprichtingsdecreet
- samenwerkingsovereenkomst</t>
  </si>
  <si>
    <t>- 15/07/2011
- 30/11/2018</t>
  </si>
  <si>
    <t>(potentiële) klant aankoopcentrale</t>
  </si>
  <si>
    <t>(potentiële) leverancier</t>
  </si>
  <si>
    <t xml:space="preserve">Samenwerkings-overeenkomst: "VEB zal zo efficiënt mogelijk samenwerken met de Vlaamse Strategische Onderzoekscentra". </t>
  </si>
  <si>
    <t>Na een wat moeilijke start is de werking van het VEB opgeschaald en is er een efficiënte samenwerking met een breed gamma aan overheidsklanten. Dit model wordt internationaal gezien als een best practice, waarvoor VEB in een aantal publicaties erkenning kreeg.</t>
  </si>
  <si>
    <t xml:space="preserve">Het VEB heeft als missie de publieke sector te ontzorgen naar een duurzamer en efficiënter energiebeheer en heeft daartoe activiteiten ontwikkeld op vlak van energielevering (groene elektriciteit en aardgas), energie efficiëntie en energiedata. 
Daarbij is het zo dat VEB optreedt als aankoopcentrale en haar werkingskosten doorrekend als kostendekkende vergoeding bij het product of dienst. Het VEB wil daarbij kostendekkend zijn, zonder een winstoogmerk na te streven. Specifiek voor de energieleveringsactiviteiten beschikt het VEB over een leveringsvergunning afgeleverd door de VREG. </t>
  </si>
  <si>
    <t xml:space="preserve">1- De werking van VEB is opgezet vanuit het oogpunt van kostenefficiëntie en schaalvoordelen binnen de Vlaamse overheid. Door de gezamenlijke aankoop van energie vallen de energiekosten voor de gefaciliteerde entiteiten lager uit. Door het ondersteunen van energiebesparende projecten en afromen van energiegebonden budgetten wordt ook het energieverbruik in de juiste richting gestimuleerd.  De uitgestippelde werking van VEB wordt internationaal gezien als een best practice en de besparingsdoelstelling worden overtroffen (cijfermateriaal beschikbaar). 
</t>
  </si>
  <si>
    <r>
      <t xml:space="preserve">1- Er lijken efficiëntiewinsten mogelijk door de </t>
    </r>
    <r>
      <rPr>
        <b/>
        <sz val="10"/>
        <color rgb="FFE26B0A"/>
        <rFont val="Times New Roman"/>
        <family val="1"/>
      </rPr>
      <t>Energiehuizen</t>
    </r>
    <r>
      <rPr>
        <sz val="10"/>
        <color rgb="FFE26B0A"/>
        <rFont val="Times New Roman"/>
        <family val="1"/>
      </rPr>
      <t xml:space="preserve">, gericht op het verlenen van energieleningen aan de sociale doelgroep, te integreren met de bestaande sociale ondersteuningsstructuren binnen de sector Wonen. Er is in beide sectoren, energie en wonen, een grote nood aan aanspreekpunten kort bij de burger. Binnen energie zal dit de komende jaren nog verder toenemen met de uitrol van warmtekaarten/warmtescans. Hierdoor dreigen steeds meer toenemende kosten voor de energiehuizen, waardoor </t>
    </r>
    <r>
      <rPr>
        <b/>
        <sz val="10"/>
        <color rgb="FFE26B0A"/>
        <rFont val="Times New Roman"/>
        <family val="1"/>
      </rPr>
      <t>synergieën met de sociale woonstructuren een groot potentiee</t>
    </r>
    <r>
      <rPr>
        <sz val="10"/>
        <color rgb="FFE26B0A"/>
        <rFont val="Times New Roman"/>
        <family val="1"/>
      </rPr>
      <t xml:space="preserve">l lijken te hebben. </t>
    </r>
  </si>
  <si>
    <t xml:space="preserve">PR. QH V.D.UITGAVENBEGROTING </t>
  </si>
  <si>
    <t>Krediet-soort</t>
  </si>
  <si>
    <t xml:space="preserve"> QE0-1QHE4IY-IS</t>
  </si>
  <si>
    <t>QE0 1QC138 6141</t>
  </si>
  <si>
    <t>TOELAGE HERMESFONDS VOOR KLIMAATBELEID (VLAAMS KLIMAATFONDS)</t>
  </si>
  <si>
    <t xml:space="preserve">Terugbetaling prefinanciering binnen het HERMES-fonds van de indirecte carbon leakage (ICL) kosten </t>
  </si>
  <si>
    <t>Prefinanciering van de carbon leakage kosten Jaar-2 (uitbetaald aan de betrokken bedrijven door HERMES in Jaar-1)
Beleidsnota Economie:
V. Transversale strategische doelstellingen - 5. Innovatie voor klimaatneutrale oplossingen in de industrie - Competitiviteit van energie-intensieve bedrijven: "Om te voorkomen dat het Europees emissiehandelssysteem voor CO2 (ETS) de concurrentiepositie van bedrijven in Vlaanderen negatief beïnvloedt, zullen we de maatregel voor de compensatie van indirecte emissiekosten (Indirect Carbon Leakage) maximaal verder zetten binnen de mogelijkheden die Europa daarvoor biedt en in afstemming op de energienorm. Zo vermijden we dat energie-intensieve bedrijven Vlaanderen verlaten. Hiervoor worden middelen vrijgemaakt uit het Vlaams Klimaatfonds.</t>
  </si>
  <si>
    <t xml:space="preserve">BVR tot toekenning van steun aan ondernemingen ter compensatie van indirecte emissiekosten.  Decreet houdende bepalingen tot begeleiding van de tweede aanpassing van de begroting 2012 voorziet dat indirecte compensaties een mogelijke uitgavebron VKF zijn. Respectievelijke Regeerakkoorden stelden in verleden dat ICL uit klimaatfonds wordt gefinancierd.  
</t>
  </si>
  <si>
    <t>Bescherming van de concurrentiepositie van Vlaamse bedrijven in de ETS-sectoren. Het steunmechanisme zorgt ervoor dat bedrijven die gevoelig zijn voor delocalisatie financieel gedeeltelijk gecompenseerd worden voor de CO2 kost die doorgerekend wordt in de elektriciteitsprijzen.
Door de delocalisatie tegen te gaan wordt zowel economische als ecologische schade (via carbon leakage) vermeden.           Gezien zowel de inkomsten van het Klimaatfonds als de uitgaven aan indirecte carbon leakage gekoppeld zijn aan de CO2 prijs is er geopteerd voor de financiering via het Klimaatfonds</t>
  </si>
  <si>
    <t>Via de inzet van een zeer groot deel van de middelen van het VKF voor ICL rest er onvoldoende budget om alle klimaatdoelstellingen te halen, het basisdoel van het Vlaams Klimaatfonds.</t>
  </si>
  <si>
    <t xml:space="preserve">Besluit van de Vlaamse Regering tot toekenning van steun aan ondernemingen ter compensatie van indirecte emissiekosten  </t>
  </si>
  <si>
    <t>Betaling van compensaties indirecte emissiekosten aan industriële bedrijven die daar recht op hebben</t>
  </si>
  <si>
    <t xml:space="preserve">Begunstigde  </t>
  </si>
  <si>
    <t>Toelage aan het HERMES-fonds</t>
  </si>
  <si>
    <t>Afhankelijk van de CO2-prijs en toegelaten steunintensiteit
Betaalde uitgaven compensaties:
2014: 49 Meuro
2015: 30 Meuro
2016: 39 Meuro
2017: 47 Meuro
2018: 32 Meuro
2019: 36 Meuro
2020: 90 Meuro      pas in 2017 eerste fianciering via VKF, ter waarde van 39 miljoen €</t>
  </si>
  <si>
    <t>Voortgangsrapport Klimaatfonds 2013-2020
Bart Palmans VEKA</t>
  </si>
  <si>
    <t>Met de aangescherpte klimaatdoelstellingen kan verwacht worden dat de uitgaven aan ICL de komende jaar nog kunnen stijgen en een groter deel van de klimaatfonds-uitgaven zullen uitmaken.</t>
  </si>
  <si>
    <t>QE0-1QHE4IB-WT</t>
  </si>
  <si>
    <t xml:space="preserve">QE0 1QC136 5112
</t>
  </si>
  <si>
    <t>KLIMAATBELEID (VLAAMS KLIMAATFONDS)</t>
  </si>
  <si>
    <t>Cofinanciering projecten ikv.het Vlaams Klimaatbeleid en de afspraken ikv. internationale klimaatfinanciering</t>
  </si>
  <si>
    <t>SD 2: Een ambitieus en realistisch klimaatbeleid voor de periode 2021-2030
OD 2.1. We optimaliseren de werking van het Klimaatfonds
Cofinanciering Subsidieprojecten Klimaatmaatregelen en internationale klimaatfinanciering</t>
  </si>
  <si>
    <t>Beleidsnota 2019-2024 en BBT BO 2021
Decreet van 13 juli 2012 houdende bepalingen tot begeleiding van de tweede aanpassing van de begroting 2012</t>
  </si>
  <si>
    <t>- oprichtingsdecreet 2012
- huidige beleidsnota Klimaat: 2019
- 2021 nieuw bestedingskader</t>
  </si>
  <si>
    <r>
      <t xml:space="preserve">Draagt bij tot behalen van doelstelling voor Vlaanderen van 35% reductie in broeikasgasemissies in 2030, voor de niet-ETS sectoren.
Financiële ondersteuning is niet beperkt tot sectoren in beleidsdomein Omgeving, maar ook Welzijn, Landbouw, Cultuur, ... zodat deze ook baat hebben bij de investeringen in energie/comfort. 
</t>
    </r>
    <r>
      <rPr>
        <sz val="10"/>
        <color rgb="FF0070C0"/>
        <rFont val="Times New Roman"/>
        <family val="1"/>
      </rPr>
      <t xml:space="preserve">Hefboomeffect door de zeer recente overstap naar het cofinancieringsprincipe. </t>
    </r>
  </si>
  <si>
    <r>
      <t xml:space="preserve">Onduidelijke criteria voor verdeling van de beschikbare middelen over klimaatprojecten
</t>
    </r>
    <r>
      <rPr>
        <sz val="10"/>
        <color rgb="FF0070C0"/>
        <rFont val="Times New Roman"/>
        <family val="1"/>
      </rPr>
      <t>Principe van keuze voor kosteneffectieve projecten staat politiek onder druk waardoor vaak gekozen wordt voor minder kosteneffectieve projecten ikv de verdelingssleutels van de politieke bevoegdheden.</t>
    </r>
  </si>
  <si>
    <t>Decreet van 13 juli 2012 houdende bepalingen tot begeleiding van de tweede aanpassing van de begroting 2012</t>
  </si>
  <si>
    <t>Potentiële begunstigde 
Implementatie van instrumenten naar burgers, ... die met middelen uit het Klimaatfonds geconfinancierd worden).</t>
  </si>
  <si>
    <t xml:space="preserve">Potentiële begunstigde </t>
  </si>
  <si>
    <t>Uitgave VRK Klimaatfonds</t>
  </si>
  <si>
    <t>Afhankelijk van het beslist bestedingskader
Betaalde uitgaven:
2013: 12 Meuro
2014: 300 Keuro
2015: 4 Meuro
2016: 16 Meuro
2017: 1 Meuro
2018: 2 Meuro
2019: 11 Meuro
2020: 11 Meuro</t>
  </si>
  <si>
    <t>VRK Klimaatfonds</t>
  </si>
  <si>
    <t>Voortgangsrapport Klimaatfonds 2013-2020
Gedetailleerde rapportering klimaatmaatregelen VKF 2013-2019
Bart Palmans VEKA</t>
  </si>
  <si>
    <r>
      <rPr>
        <b/>
        <sz val="10"/>
        <rFont val="Times New Roman"/>
        <family val="1"/>
      </rPr>
      <t>Middelen VKF voldoen helemaal niet om alle nodige uitgaven in het kader van de EU-ambities en Vlaamse langetermijnklimaatengagementen in te vullen</t>
    </r>
    <r>
      <rPr>
        <sz val="10"/>
        <rFont val="Times New Roman"/>
        <family val="1"/>
      </rPr>
      <t xml:space="preserve">: -35% reductie in broeikasgasemissies in 2030, voor de niet-ETS sectoren. Hier is een enorme gap qua middelen, mede door de inzet van een groot deel van de VKF-middelen voor ICL. Er dient veel meer budget voorzien te worden voor het Vlaamse interne klimaatbeleid wil men 1) de engagementen richting 2030 en 2050 halen; 2) de gerelateerde miljoenenboetes én verminderde (meer en meer klimaatgebonden) geldstromen vermijden. Het steeds groeiend belang van klimaatdoelstellingen binnen de EU is ontegensprekelijk, evenals het steeds groeiende belang van klimaat binnen de financieringsmechanismen van de EU.
</t>
    </r>
  </si>
  <si>
    <t>QE0-1QHE4IK-IS</t>
  </si>
  <si>
    <t>QE0 1QC904 6111</t>
  </si>
  <si>
    <t>ENERGIEFONDS TER ONDERSTEUNING VAN KLIMAATBELEID (VLAAMS KLIMAATFONDS)</t>
  </si>
  <si>
    <t xml:space="preserve">Cofinanciering energieprojecten VEKA vanuit het Vlaams Klimaatfonds. </t>
  </si>
  <si>
    <t xml:space="preserve">BN/BBTs:
SD1: Evolutie naar een energiezuinig en klimaatneutraal gebouwenpark versnellen
OD 1.1: Het Renovatiepact voor de grondige renovatie van woningen versterken
</t>
  </si>
  <si>
    <t>Beleidsnota 2019-2024 en BBT BO 2021</t>
  </si>
  <si>
    <t>Draagt bij tot behalen van doelstelling voor Vlaanderen van 35% reductie in broeikasgasemissies in 2030, voor de niet-ETS sectoren.
Instrument focust i.h.b. op renovatie van woningen met een slecht energielabel.</t>
  </si>
  <si>
    <t>Onduidelijke criteria voor verdeling van de beschikbare middelen over klimaatprojecten</t>
  </si>
  <si>
    <t>BBT 2021</t>
  </si>
  <si>
    <t>VEKA als specifieke  begunstigde VO-entiteit die zelf doorsubsidieert.</t>
  </si>
  <si>
    <t xml:space="preserve">Eindbegunstigde: investeringen voor energiezuinig bouwen </t>
  </si>
  <si>
    <t>Toelage vanuit het VRK energiefonds</t>
  </si>
  <si>
    <t>Betaalde uitgaven:
2018: 6,5 Meuro
2019: 53 Keuro</t>
  </si>
  <si>
    <t>toekomstige voortgangsrapportage Klimaatfonds
Bart Palmans VEKA</t>
  </si>
  <si>
    <t>Deze uitgavenpost wordt besproken bij de achterliggende energie-uitgaven binnen het beleidsveld Energie. Het gaat in het bijzonder over de Energielening+.</t>
  </si>
  <si>
    <t>QE0-9QHETIB-OW</t>
  </si>
  <si>
    <t>ONTVANGSTEN VRK</t>
  </si>
  <si>
    <t>ONTVANGSTEN KLIMAATFONDS</t>
  </si>
  <si>
    <t xml:space="preserve">Klimaatfonds gespijsd met het Vlaams aandeel in de inkomsten uit Federaal geveilde emissierechten. </t>
  </si>
  <si>
    <t>Ontvangen van door de federale overheid doorgestorte geveilde emissierechten die als inkomsten dienen voor het Klimaatfonds</t>
  </si>
  <si>
    <t>In lijn met aanbevelingen van de relevante Europese Richtlijn worden veilingopbrengsten via klimaatfonds gebruikt voor klimaatbeleid</t>
  </si>
  <si>
    <r>
      <t xml:space="preserve">Doorstorten van de veiling-opbrengsten naar de regio's </t>
    </r>
    <r>
      <rPr>
        <sz val="10"/>
        <color rgb="FF0070C0"/>
        <rFont val="Times New Roman"/>
        <family val="1"/>
      </rPr>
      <t>volgens nieuw af te spreken verdeelsleutel intra-Belgisch.</t>
    </r>
  </si>
  <si>
    <t>Ontvangen van veiling-opbrengsten die door federale overheid worden doorgestort.</t>
  </si>
  <si>
    <t>Veilingopbrengsten op emissierechten</t>
  </si>
  <si>
    <t>Volgt CO2-prijs.
Kasinkomsten:
2013: 38 Meuro
2016: 235 Meuro
2017: 70 Meuro
2018: 216 Meuro
2019: 188 Meuro
2020: 183 Meuro</t>
  </si>
  <si>
    <t>nvt</t>
  </si>
  <si>
    <t>Voortgangsrapport Klimaatfonds 2013-2020
Shanti Ingels VEKA</t>
  </si>
  <si>
    <t>QE0-1QEE4KJ-WT</t>
  </si>
  <si>
    <t>QE0 QE435 4322</t>
  </si>
  <si>
    <t>PROJECTEN ENERGIEBELEID TER ONDERSTEUNING VAN HET KLIMAATBELEID (ENERGIEFONDS)</t>
  </si>
  <si>
    <t>PM</t>
  </si>
  <si>
    <r>
      <t xml:space="preserve">1- </t>
    </r>
    <r>
      <rPr>
        <b/>
        <sz val="10"/>
        <color rgb="FFF79646"/>
        <rFont val="Times New Roman"/>
        <family val="1"/>
      </rPr>
      <t xml:space="preserve">Een zeer groot deel (+/- 50%) van de middelen van het Vlaams Klimaatfonds wordt ingezet voor ICL </t>
    </r>
    <r>
      <rPr>
        <sz val="10"/>
        <color rgb="FFF79646"/>
        <rFont val="Times New Roman"/>
        <family val="1"/>
      </rPr>
      <t xml:space="preserve">(Indirecte Carbon Leakage), zijnde de maximaal toegestane compensaties aan energieintensieve bedrijven voor hun indirecte energiekosten. Dit omvangrijke budget uit het Klimaatfonds wordt dus ingezet voor </t>
    </r>
    <r>
      <rPr>
        <b/>
        <sz val="10"/>
        <color rgb="FFF79646"/>
        <rFont val="Times New Roman"/>
        <family val="1"/>
      </rPr>
      <t>uitgaven die niet onder de klimaatdoelstellingen vallen</t>
    </r>
    <r>
      <rPr>
        <sz val="10"/>
        <color rgb="FFF79646"/>
        <rFont val="Times New Roman"/>
        <family val="1"/>
      </rPr>
      <t xml:space="preserve">. </t>
    </r>
    <r>
      <rPr>
        <b/>
        <sz val="10"/>
        <color rgb="FFF79646"/>
        <rFont val="Times New Roman"/>
        <family val="1"/>
      </rPr>
      <t>Dit dient geëvalueerd te worden, (1) wetende welk groot en steeds groeiend belang de klimaatdoelstellingen krijgen binnen de EU, en meer belangrijk, het steeds groeiende belang van klimaat binnen de financieringsmechanismen van de EU, en (2) wetende welke enorme tekorten er binnen Vlaanderen zijn richting (de financiering van) de bindende klimaatdoelstellingen.</t>
    </r>
    <r>
      <rPr>
        <sz val="10"/>
        <color rgb="FFF79646"/>
        <rFont val="Times New Roman"/>
        <family val="1"/>
      </rPr>
      <t xml:space="preserve"> 
Aandachtspunten:
-&gt; er is nood aan extra info vanwege EWI over de effectiviteit en efficiëntie van de hoogte van de huidige ICL-steunregeling (zie kolom evaluaties) </t>
    </r>
  </si>
  <si>
    <r>
      <t xml:space="preserve">1- Er is een verdere en dringende </t>
    </r>
    <r>
      <rPr>
        <b/>
        <sz val="10"/>
        <color rgb="FFF79646"/>
        <rFont val="Times New Roman"/>
        <family val="1"/>
      </rPr>
      <t>nood aan de consequente toepassing van kosteneffectieve criteria voor de verdeling van de beschikbare middelen over de interne klimaatprojecten</t>
    </r>
    <r>
      <rPr>
        <sz val="10"/>
        <color rgb="FFF79646"/>
        <rFont val="Times New Roman"/>
        <family val="1"/>
      </rPr>
      <t xml:space="preserve">. </t>
    </r>
    <r>
      <rPr>
        <b/>
        <sz val="10"/>
        <color rgb="FFF79646"/>
        <rFont val="Times New Roman"/>
        <family val="1"/>
      </rPr>
      <t>Vlaanderen zet haar middelen voor intern klimaatbeleid niet op de meest kosteneffectieve wijze in</t>
    </r>
    <r>
      <rPr>
        <sz val="10"/>
        <color rgb="FFF79646"/>
        <rFont val="Times New Roman"/>
        <family val="1"/>
      </rPr>
      <t xml:space="preserve">, waardoor het kostenplaatje richting klimaatdoelstellingen veel duurder uitvalt dan nodig. Er kan enkel aanbevolen worden om in dit kader </t>
    </r>
    <r>
      <rPr>
        <b/>
        <sz val="10"/>
        <color rgb="FFF79646"/>
        <rFont val="Times New Roman"/>
        <family val="1"/>
      </rPr>
      <t>af te stappen van de politieke verdeling van de enveloppes over de bevoegdheden</t>
    </r>
    <r>
      <rPr>
        <sz val="10"/>
        <color rgb="FFF79646"/>
        <rFont val="Times New Roman"/>
        <family val="1"/>
      </rPr>
      <t xml:space="preserve">. Hier liggen grote efficiëntiewinsten.
2- Bij de goedkeuring van het Vlaams VEKP werden </t>
    </r>
    <r>
      <rPr>
        <b/>
        <sz val="10"/>
        <color rgb="FFF79646"/>
        <rFont val="Times New Roman"/>
        <family val="1"/>
      </rPr>
      <t>de meest kostenefficiënte maatregelen politiek niet weerhouden</t>
    </r>
    <r>
      <rPr>
        <sz val="10"/>
        <color rgb="FFF79646"/>
        <rFont val="Times New Roman"/>
        <family val="1"/>
      </rPr>
      <t xml:space="preserve">. Zeer efficiënte maatregelen, vanuit klimaatoogpunt maar ook vanuit andere omgevingsdoelstellingen, werden niet doorgevoerd </t>
    </r>
    <r>
      <rPr>
        <b/>
        <sz val="10"/>
        <color rgb="FFF79646"/>
        <rFont val="Times New Roman"/>
        <family val="1"/>
      </rPr>
      <t>waardoor Vlaanderen grote efficiëntiewinsten mist</t>
    </r>
    <r>
      <rPr>
        <sz val="10"/>
        <color rgb="FFF79646"/>
        <rFont val="Times New Roman"/>
        <family val="1"/>
      </rPr>
      <t xml:space="preserve">! Hier kan bv. verwezen worden naar maatregelen zoals de afbouw van de veeteelt, strengere renovatieverplichtingen voor woningen, een km-heffing voor particulier verkeer, enzovoort ... </t>
    </r>
  </si>
  <si>
    <r>
      <rPr>
        <sz val="10"/>
        <color rgb="FFE26B0A"/>
        <rFont val="Times New Roman"/>
        <family val="1"/>
      </rPr>
      <t>1- VEKA werd de vraag gesteld ric</t>
    </r>
    <r>
      <rPr>
        <sz val="10"/>
        <color rgb="FFF79646"/>
        <rFont val="Times New Roman"/>
        <family val="1"/>
      </rPr>
      <t>hting mogelijke extra inkomsten voor het Vlaams Klimaatbeleid. Probleem is dat op dat vlak de CO2-tax bij de federale overheid hangende is. Gegeven de "non bis idem"</t>
    </r>
    <r>
      <rPr>
        <sz val="10"/>
        <color rgb="FFFF0000"/>
        <rFont val="Times New Roman"/>
        <family val="1"/>
      </rPr>
      <t>-</t>
    </r>
    <r>
      <rPr>
        <sz val="10"/>
        <color rgb="FFF79646"/>
        <rFont val="Times New Roman"/>
        <family val="1"/>
      </rPr>
      <t xml:space="preserve">regel sluit dat veel deuren voor bijkomende Vlaamse ontvangsten op het vlak van klimaat. </t>
    </r>
    <r>
      <rPr>
        <b/>
        <sz val="10"/>
        <color rgb="FFF79646"/>
        <rFont val="Times New Roman"/>
        <family val="1"/>
      </rPr>
      <t>De km-heffing voor particulier verkeer blijft wel een zeer interessante optie vanuit klimaat- (en verkeers)oogpunt, met mooi financieel potentieel, maar dit is een maatregel die beheerd zal worden vanuit MOW.</t>
    </r>
    <r>
      <rPr>
        <sz val="10"/>
        <color rgb="FFF79646"/>
        <rFont val="Times New Roman"/>
        <family val="1"/>
      </rPr>
      <t xml:space="preserve">
</t>
    </r>
    <r>
      <rPr>
        <sz val="10"/>
        <rFont val="Times New Roman"/>
        <family val="1"/>
      </rPr>
      <t xml:space="preserve">2- In het kader van de </t>
    </r>
    <r>
      <rPr>
        <b/>
        <sz val="10"/>
        <rFont val="Times New Roman"/>
        <family val="1"/>
      </rPr>
      <t>lopende Belgische onderhandelingen rond een nieuw intra-Belgisch samenwerkingsakkoord inzake klimaat</t>
    </r>
    <r>
      <rPr>
        <sz val="10"/>
        <rFont val="Times New Roman"/>
        <family val="1"/>
      </rPr>
      <t xml:space="preserve"> zijn er zekere opportuniteiten / gevaren op vlak van een meer gunstige verdeling van de regionale klimaat- en energiedoelstellingen en de veilingopbrengsten van emissierechten. Hetzelfde geldt voor de inwerkingtreding van (het eerder afgesproken) solidariteitsmechanisme met verrekening van een bonus/malus ifv de mate van (niet-)halen van de opgelegde doelstellingen per regio.</t>
    </r>
  </si>
  <si>
    <t>H. OVERZICHT EN ANALYSE BUDGETTAIRE INSTRUMENTEN KLIMAAT</t>
  </si>
  <si>
    <t>PR. QC V.D. ALG. UITGAVENBEGROTING EN DAB MINAFONDS</t>
  </si>
  <si>
    <t>OVAM-begroting</t>
  </si>
  <si>
    <t>ONTVANGSTEN: Retributies bodemattesten deel voor cofinanciering beleid</t>
  </si>
  <si>
    <t>OVAM</t>
  </si>
  <si>
    <t xml:space="preserve">Voor het sluiten van een overdrachtsovereenkomst van een grond, zowel een risicogrond als een niet-risicogrond, is een bodemattest tegen betaling van een retributie noodzakelijk. </t>
  </si>
  <si>
    <t>Lopend (2013)</t>
  </si>
  <si>
    <t>Het beleid inzake bodemsanering is er op gericht om zoveel mogelijk de richtwaarden (opgelegd door de Vlaamse Regering) voor bodemkwaliteit te realiseren. Het beleid spitst zich toe op de sanering van historisch verontreinigde gronden tegen 2036 en is een minimale opstap voor een verhoogde bodemzorg. Het bodemattest informeert en beschermt de verwerver. Alle bodeminstrumenten die toegepast worden binnen de 2036-doelstelling, zoals cofinanciering, verhogen de inhoudelijke kwaliteit van het bodemattest.  Cofinanciering vermijdt de aanmaning van saneringplichtigen via handhaving.</t>
  </si>
  <si>
    <t xml:space="preserve">Bodemdecreet
Vlarebo
Beleidsnota Omgeving 2019-2024
</t>
  </si>
  <si>
    <t xml:space="preserve">1. Versnelde uitvoering van de bodemsanering
2. Stimuleert multifunctioneel gebruik van bodem:
a. activering van brownfields en blackfields en andere herontwikkelingen (hergebruik van ruimte)
b. bescherming voedselvoorziening
3. Bescherming grond- en oppervlaktewater
</t>
  </si>
  <si>
    <t>Genereert slechts bijkomende middelen om de bodemdoelstelling 2036 te halen. De dotaties blijven cruciaal om de historische verontreiniging weg te werken.</t>
  </si>
  <si>
    <t>Bodemdecreet 27 oktober 2006</t>
  </si>
  <si>
    <t>OVAM: cofinanciering toekennen
Andere VO: als potentiële begunstigde</t>
  </si>
  <si>
    <t>Gemeentelijke inventaris &amp; potentiële begunstigde</t>
  </si>
  <si>
    <t>Potentiële begunstigde
* economische activiteit en werkgelegenheid bij de sectoren eBSD, saneerders, veiligheidscoördinatoren, boorders, labo's, …</t>
  </si>
  <si>
    <t xml:space="preserve">Ontvangst. 32% van de retributie van het bodemattest is bestemd voor het instrument cofinanciering. Hierbij kunnen saneringsplichtigen een cofinanciering van 35-50% verkrijgen binnen de regels rond Europese staatssteun. </t>
  </si>
  <si>
    <t>Fluctuerend afhankelijk van het aantal transacties op de Vlaamse vastgoedmarkt</t>
  </si>
  <si>
    <t>Retributie bodemattest wordt rechtstreeks ontvangen door OVAM.</t>
  </si>
  <si>
    <t>Zie jaarverslag aan het Vlaams Parlement</t>
  </si>
  <si>
    <r>
      <t xml:space="preserve">1- Een </t>
    </r>
    <r>
      <rPr>
        <b/>
        <sz val="10"/>
        <rFont val="Times New Roman"/>
        <family val="1"/>
      </rPr>
      <t>verhoging van deze retributies voor bodemattesten</t>
    </r>
    <r>
      <rPr>
        <sz val="10"/>
        <rFont val="Times New Roman"/>
        <family val="1"/>
      </rPr>
      <t xml:space="preserve"> </t>
    </r>
    <r>
      <rPr>
        <b/>
        <sz val="10"/>
        <rFont val="Times New Roman"/>
        <family val="1"/>
      </rPr>
      <t>in kader van dekking van de beleidskosten</t>
    </r>
    <r>
      <rPr>
        <sz val="10"/>
        <rFont val="Times New Roman"/>
        <family val="1"/>
      </rPr>
      <t xml:space="preserve"> is zeker mogelijk. Tot op heden is er echter nog geen politiek draagvlak voor een verhoging van het tarief voor het bodemattest geweest wegens een onpopulaire maatregel. 
Aandachtspunten:
- er dient hierbij op gelet te worden dat de retributie niet hoger komt te liggen dan de achterliggende beleidskosten bij OVAM.  
- momenteel ligt het tarief op +/- 54 euro/attest, terwijl de apparaatskost bij OVAM eerder rond de 70 euro/attest ligt (zie verder). Kijkt men verder dan het appraat, en wil men ook de beleidskosten dekken, dan komt men op een retributie van circa 110 euro uit. Het potentieel van een verhoging van 70 euro naar 110 euro komt neer op een </t>
    </r>
    <r>
      <rPr>
        <b/>
        <sz val="10"/>
        <rFont val="Times New Roman"/>
        <family val="1"/>
      </rPr>
      <t>potentiële meeropbrengst van 40 euro per attest, of +3,3 miljoen euro</t>
    </r>
    <r>
      <rPr>
        <sz val="10"/>
        <rFont val="Times New Roman"/>
        <family val="1"/>
      </rPr>
      <t xml:space="preserve">).
Het huidige tarief ter dekking van de beleidskosten is dus niet kostendekkend (zie verder bespreking toelage ambtshalve investeringsuitgaven). Hierdoor is er een aanzienlijk wachttijd voor ambtshalve tussenkomst bij vrijstelling/onschuld. </t>
    </r>
  </si>
  <si>
    <t>ONTVANGSTEN: Retributies bodemattesten deel voor werking (retributie)</t>
  </si>
  <si>
    <t>Lopend (1995)</t>
  </si>
  <si>
    <t xml:space="preserve">Het beleid inzake bodemsanering is er op gericht om zoveel mogelijk de richtwaarden (opgelegd door de Vlaamse Regering) voor bodemkwaliteit te realiseren. Het beleid spitst zich toe op de sanering van historisch verontreinigde gronden tegen 2036 en is een minimale opstap voor een verhoogde bodemzorg. Het bodemattest informeert en beschermt de verwerver. Alle bodeminstrumenten die toegepast worden binnen de 2036-doelstelling, verhogen de inhoudelijke kwaliteit van het bodemattest.
</t>
  </si>
  <si>
    <t>Verwerver grond:
1. Uitspraak risicogrond
2. Uitspraak bodemkwaliteit
3. Bijkomende adviezen/gebruiksbepalingen
Beleidsmatig:
1. Koppeling van bodemattest en bodemonderzoek aan overdracht zorgt voor actief bodembeleid 
2. Koppeling met grondverzet</t>
  </si>
  <si>
    <t>Afhankelijk van de kwaliteit van de gemeentelijke inventaris. Regelmatige actualisatie van de gemeentelijke inventaris is nog nodig. Hiervoor zijn nog werkingsmiddelen nodig. Lokale besturen worden nog mee belast om de gemeentelijke inventaris te beheren.</t>
  </si>
  <si>
    <t>Potentiële betaler</t>
  </si>
  <si>
    <t>Ontvangst.  68% van de retributie gaat richting apparaatskredieten, die buiten de VBH oefening gehouden worden.</t>
  </si>
  <si>
    <t xml:space="preserve">De dotatie van de OVAM volstaat niet om de lonen en werking te financieren van alle medewerkers. Er werd voor geopteerd een deel van de kosten te financieren via het bodemattest. </t>
  </si>
  <si>
    <t xml:space="preserve">1- Er is ook nog een potentiële piste voor een nieuwe inkomst bij OVAM, meer concreet in het kader van de verplichtingen voor de tijdige aanvraag van een oriënterend bodemonderzoek. Momenteel is er geen handhaving op tijdigheid van deze aanvragen, en geen stok achter de deur. Een soort boetesysteem zou in theorie overwogen kunnen worden, maar deze zou sowieso slechts een beperkt potentieel hebben (zeker als de handhavingskosten mee in rekening genomen zouden worden).
</t>
  </si>
  <si>
    <r>
      <t xml:space="preserve">1- Een </t>
    </r>
    <r>
      <rPr>
        <b/>
        <sz val="10"/>
        <rFont val="Times New Roman"/>
        <family val="1"/>
      </rPr>
      <t>verhoging van deze retributies voor bodemattesten in kader van dekking apparaatskosten</t>
    </r>
    <r>
      <rPr>
        <sz val="10"/>
        <rFont val="Times New Roman"/>
        <family val="1"/>
      </rPr>
      <t xml:space="preserve"> is zeker mogelijk. Tot op heden is er echter nog geen politiek draagvlak voor een verhoging van het tarief voor het bodemattest geweest wegens een onpopulaire maatregel. Deze retributie past echter perfect in de visie "de gebruiker betaalt", en wordt bovendien verwerkt als klein onderdeeltje in de grotere notariële kosten bij de aankoop/verkoop van vastgoed. 
Aandachtspunten:
- er dient hierbij op gelet te worden dat de retributie niet hoger komt te liggen dan de achterliggende kosten bij OVAM.  
- momenteel ligt het tarief op +/- 54 euro/attest, terwijl de apparaatskost bij OVAM eerder rond de 70 euro/attest ligt (+30%). Dit biedt een </t>
    </r>
    <r>
      <rPr>
        <b/>
        <sz val="10"/>
        <rFont val="Times New Roman"/>
        <family val="1"/>
      </rPr>
      <t>potentiële meerontvangst van +2,9 miljoen euro</t>
    </r>
    <r>
      <rPr>
        <sz val="10"/>
        <rFont val="Times New Roman"/>
        <family val="1"/>
      </rPr>
      <t xml:space="preserve">. 
</t>
    </r>
  </si>
  <si>
    <t>QBX-3QCE2EV-IS</t>
  </si>
  <si>
    <t>QBX 3QC051 6141</t>
  </si>
  <si>
    <t>TOELAGE OVAM VOOR INVESTERINGSUITGAVEN (O.A. AAN BBF) MBT 1) AMBTSHALVE BODEMSANERINGEN; 2) DE VERWIJDERING VAN AFVALSTOFFEN; 3) AANPAK BROWNFIELDS</t>
  </si>
  <si>
    <t>Ambtshalve uitvoering van saneringen in geval van vrijstelling saneringsplichtigen en bij handhaving, in het bijzonder voor het ontzorgen van particulieren, bij de herontwikkeling van brownfields blackfields en stortplaatsen.</t>
  </si>
  <si>
    <t>lopend (1995)</t>
  </si>
  <si>
    <t>Bij vrijstelling van de eigenaar van saneringsplicht, treedt de OVAM in zijn plaats op en voert de sanering uit.  Op deze manier vormt de bodemverontreiniging geen risico meer en kan een nieuwe invulling gegeven worden aan het terrein. In minstens de helft van de gevallen leidt sanering tot herontwikkeling, in het bijzonder bij brownfields.  Particulieren en scholen worden ontzorgd door de OVAM.</t>
  </si>
  <si>
    <t>Bodemdecreet. 
EU Roadmap Soil strategy 2020
EU Zero Pollution Action Plan – Chemical Strategy 2020</t>
  </si>
  <si>
    <t xml:space="preserve">Beleidsmatig:
1. Verhoogde bodem- en grondwaterkwaliteit
2. Perceel kan door wegname risico's gebruikt worden confer beoogde bestemming;
3. Instrument vormt een hefboom voor vernieuwing en herontwikkeling. De herontwikkeling van verontreinigde sites (brown en blackfields, stortplaatsen) zorgt ervoor dat geen nieuwe openruimte moet aangesneden worden.
4. Faciliteert vastgoedtransacties
5. Uitsluitsel over de vastgoedwaarde
Eigenaar grond:
1. Billijkheid voor eigenaar die verontreingiing niet zelf heeft veroorzaakt
2. (gezondheids)risico weggehaald
</t>
  </si>
  <si>
    <t>Tijdelijke hinder bij de uitvoering van de saneringswerken. Tekort aan budgettaire middelen zorgt voor vertraging van saneringen op het terrein en dus vertragingen in de realisatie van herontwikkelingen van brownfields en blackfields</t>
  </si>
  <si>
    <t>Bodemdecreet</t>
  </si>
  <si>
    <t>* OVAM: vrijstellingsbeleid, handhaving, uitvoerend en afstemmen eigenaars
*Andere VO-entiteiten als vrijgestelde eigenaar
*Andere VO-entiteiten na overeenkomst (VMM-waterbodems, ANB herbebossen stortplaatsen)</t>
  </si>
  <si>
    <t>*Plaatselijk ruimtelijk beleid lokale besturen
*Lokale besturen als vrijgestelde eigenaar</t>
  </si>
  <si>
    <t>*Als vrijgestelde eigenaar: herontwikkelkansen
* economische activiteit en werkgelegenheid bij de sectoren eBSD, saneerders, veiligheidscoördinatoren, boorders, labo's, ...
* innovatie door eBSD en saneerders</t>
  </si>
  <si>
    <t>Als vrijgestelde eigenaar</t>
  </si>
  <si>
    <t>Up-to-date saneringstechnieken, risico-evaluatie, innovatie</t>
  </si>
  <si>
    <t xml:space="preserve">* Als vrijgestelde eigenaar
* beperkte rol dankzij ontzorging
</t>
  </si>
  <si>
    <t>Dotatie voor investeringen</t>
  </si>
  <si>
    <t>Stabiel, niet-geïndexeerd</t>
  </si>
  <si>
    <t xml:space="preserve">Terugvorderingsmogelijkheid van ingebrekeblijvende of saneringsaansprakelijke (beperkt omwille van verjaring of invorderbaarheid)
</t>
  </si>
  <si>
    <t>jaarlijkse rapportering aan Vlaams Parlement</t>
  </si>
  <si>
    <t>evaluatie opgenomen in Memorie van Toelichting wijzigingsdecreet 2018</t>
  </si>
  <si>
    <t>Besparingen op dit budget voor bodemsaneringen zouden het billijkheidsbeleid en de politieke geloofwaardigheid onderuit halen. De van sanering vrijgestelde particulieren en bedrijven zullen nog langer moeten wachten op sanering, met hoog risico op rechtszaken. De realisatie van brownfieldconvenanten komt in het gedrang. OVAM kan eerder aangegane engagementen en overeenkomsten niet nakomen. Dit zet een rem op de herontwikkeling van terreinen in stedelijke omgevingen, nochtans van belang in kader van de bouwshift. De vrijwaring van greenfields komt in het gedrang, en bijgevolg ook het open ruimte beleid. Innovatie en nieuwe beleidsklemtonen worden geschrapt. De bodemsaneringssector (deel van een essentiële sector) wordt zwaar geraakt met gevolgen voor werkgelegenheid. De waarde van vastgoed wordt niet hersteld. Er is een impact op de gezondheid (verhoogde kosten voor gezondheidszorg). Er treedt een blokkage op van de verkoop van terreinen doordat er geen duidelijkheid is over de bodemkwaliteit. Achterstand in ontwikkeling brown- en blackfields en stortplaatsen. 
Bij de toewijzingen van het budget aan project volgt OVAM een prioriteringsmodel. De toewijzing gebeurt weloverwogen op basis van het ruimtemodel van Vito, de ligging/ontsluiting van de site, het actueel risico, de potentiële herontwikkelingsplannen (incl. natuur) en eventuele andere relevante beleidsmatige aspecten. Er wordt echter vastgesteld dat er buiten dit afwegingskader zeer impactrijke politieke prioriteringen beslist worden, waarbij grote brownfieldsdossiers zonder bijhorend budget op de Vlaamse regering worden goedgekeurd (bv. Renaultsite, Bekaertsite). Dergelijke dossiers hebben een grote vertragende impact op de uitvoering van de kleinere dossiers. 
Dit budget heeft een zeer positief effect op de bouwsector. Volgens de vereniging van bodemsaneerders (oa. De Nul, Deme, ..)  zijn er geen indicaties van capaciteitsproblemen, de betrokken bedrijven zijn qua capaciteit ook snel uitbreidbaar. De sector is innovatief en mee in het overheidsbeleid. De marktwerking is voldoende sterk aanwezig om correcte prijzen per type bodemsaneringswerken te krijgen. De ramingen worden voorbereid door bodemsaneringsdeskundigen. 
De kwaliteit van de gemeentelijke inventaris van risicogronden is niet consistent van goede kwaliteit. OVAM verzamelt alle gemeentelijke inventarissen (85.000 gronden nu), en ondersteunt de gemeenten deels mee in het proces. De werkwijze wordt geactualiseerd door de aanvragen via het omgevingsloket (niet via gemeenten) te laten verlopen. Dit leidt tot een vrij efficiënt proces.
De gemeenten hebben ook saneringsplichten op hun gronden, zoals bv. op afvalstorten, werkplaatsen, ... Er is echter geen (harde) handhaving terzake, OVAM gaat eerder voor samenwerking en prioritering (ifv. de risico's en potentiele herontwikkeling, zie hoger). OVAM werkt dus richting gemeenten enkel procesondersteunend, niet werken-subsidiërend. Voor gemeenten geldt wel dezelfde regeling als voor particulieren en bedrijven voor wat betreft de ambtshalve overname van bodemsaneringswerken.</t>
  </si>
  <si>
    <r>
      <t xml:space="preserve">Het beleid spitst zich toe op de sanering van historisch verontreinigde gronden tegen 2036. Doelstelling 2036 is echter niet haalbaar bij gelijkblijvende middelen. Zeer grote of extreem dure saneringsdossiers zijn moeilijk op te vangen binnen de bestaande middelen. Zo is er ter illustratie bvb. alleen in 2021 nog meer dan 12 miljoen euro tekort voor twee grote bodemsaneringsdossiers, waarvan 1 brownfield. Eigenlijk is er </t>
    </r>
    <r>
      <rPr>
        <b/>
        <sz val="10"/>
        <rFont val="Times New Roman"/>
        <family val="1"/>
      </rPr>
      <t xml:space="preserve">vandaag reeds 10 jaar achterstand tov. de saneringstarget van 2036 </t>
    </r>
    <r>
      <rPr>
        <sz val="10"/>
        <rFont val="Times New Roman"/>
        <family val="1"/>
      </rPr>
      <t xml:space="preserve">(vooral voor de kleine dossiers). Dit betekent dat er 10 jaar aan bestaande toelagen nodig zijn om alle reeds bestaande ambtshalve dossiers af te handelen, en deze termijn groeit consequent verder. Hierdoor worden de basisprincipes van het ruimtelijk beleid, de bouwshift, de bebossingsstrategie, ... gehypothekeerd, en ontstaat er extra dreiging op ontginning van bijkomende nieuwe gronden.
Aanvullend dient er aangestipt te worden dat men </t>
    </r>
    <r>
      <rPr>
        <b/>
        <sz val="10"/>
        <rFont val="Times New Roman"/>
        <family val="1"/>
      </rPr>
      <t xml:space="preserve">in Vlaanderen zelfs nog niet gestart is aan de waterbodemsanering </t>
    </r>
    <r>
      <rPr>
        <sz val="10"/>
        <rFont val="Times New Roman"/>
        <family val="1"/>
      </rPr>
      <t xml:space="preserve">(van industrieel verontreinigd slib, maar ook van de oevers zelf). De grootteorde van de behoeften in waterbodemsanering ligt in de honderden miljoenen euro's. Momenteel wordt er enkel geprioriteerd op basis van de grootste hotspots. Een beleid terzake zit nu in de voorbereidingsfase bij het CIW. </t>
    </r>
  </si>
  <si>
    <t>QBX 3QC035 4140</t>
  </si>
  <si>
    <t xml:space="preserve">TOELAGE OVAM VOOR BODEMSANERING EN -BESCHERMING (O.A. SENSIBILISERING, STUDIES EN ONDERZOEK) </t>
  </si>
  <si>
    <t>Uitvoeren van ambtshalve bodemonderzoeken in geval van vrijstelling en als ontzorging bij particuliere eigenaars.  Daarnaast is ook bodemcommunicatie naar het brede publiek voorzien, juridische bijstand, en een actualisatie van de gegevens van risicogronden</t>
  </si>
  <si>
    <t>Lopend (1995, 2006)</t>
  </si>
  <si>
    <t>Het actueel houden van de Gemeentelijke Inventarissen van risicogronden;
Via de Grote Grondvraag geven we inzicht in de locaties waar risicoactiviteiten werden uitgevoerd en wat de status is;
De OVAM ontzorgt  particulieren en scholen bij hun onderzoeksplicht;
Via ambtshalve onderzoek voert de OVAM onderzoeken uit bij vrijgestelde eigenaars</t>
  </si>
  <si>
    <t xml:space="preserve">Bodemdecreet
Kaderrichtlijn Water
</t>
  </si>
  <si>
    <t>1995, sites vanaf 2016
23.10.2000</t>
  </si>
  <si>
    <t>* Duidelijkheid over risicogronden, statuut en inzicht bodemkwaliteit en aanwending
* Locatiegebonden bodeminformatie wordt met uitleg gedeeld aan een breed publiek
* herstel vastgoedwaarde na uitgevoerd onderzoek
* Particulieren op risicogronden worden ontzorgd op organisatorisch, financieel en inhoudelijk vlak
* Onduidelijkheden wegwerken bij ruimtelijke planning</t>
  </si>
  <si>
    <t>Bij gebrek aan middelen is er een vertraging bij de ontzorging van particulieren.
Een tekort aan middelen bij de bodemsanering laat de eigenaar lang in het ongewisse over de bodemkwaliteit en de de aanwending van het terrein. Het zorgt er ook voor dat bodemzorg te traag op gang kan komen (bv. beheer van restverontreiniging).</t>
  </si>
  <si>
    <t>Ontzorging GO! en Agion
Dep Omgeving &amp; ANB: Bosalliantie
VLM: Open Ruimte Platform
VMM: afstemming water(bodem)onderzoek</t>
  </si>
  <si>
    <t>* Opmaak en actueel houden van de gemeentelijke inventaris van risicogronden door lokale besturen
* Eerstelijns informatie over risicogronden door lokale besturen
* faciliteren ruimtelijke herontwikkeling, bvb stortplaatsen ifv bebossing door lokale besturen</t>
  </si>
  <si>
    <t>Economische activiteit: uitvoeren onderzoeken door eBSD, inclusief innovatie</t>
  </si>
  <si>
    <t>Als vrijgestelde eigenaar, bvb Natuurpunt bij bebossing stortplaatsen</t>
  </si>
  <si>
    <t>Bijstand onderzoekstechnieken, risico-evaluatie, innovatie</t>
  </si>
  <si>
    <t>* Als vrijgestelde eigenaar
* beperkte rol door ontzorging particulieren via vrijstelling onderzoeksplicht</t>
  </si>
  <si>
    <t>Dotatie voor onderzoeken en communicatie</t>
  </si>
  <si>
    <t>Geen</t>
  </si>
  <si>
    <t>Jaarlijkse rapportering aan het Vlaams Parlement</t>
  </si>
  <si>
    <t>Publicatie sites op particuliere gronden op de OVAM-website</t>
  </si>
  <si>
    <t xml:space="preserve">Dit budget ter ondersteuning van het bodemsanerings- en beschermingsbeleid is al jaren ontoereikend. Bij besparingen komt de uitbouw van de burgercommunicatie De Grote Grondvraag in gedrang.  De ontzorging van particulieren en van scholen zal teruggedraaid moeten worden. Voor deze ontzorging is immers geen extra budget toegekend, en dient reeds ingeteerd te worden op het Bodembeschermingsfonds (BBF) binnen de OVAM-begroting.  Auditering van de erkende deskundigen komt in dit scenario in het gedrang. Prefinanciering onderzoek stortplaatsen voor de doelstellingen rond bebossing wordt onmogelijk.  Onderzoek naar nieuwe bodemverontreiniging kan onvoldoende uitgevoerd worden waardoor nieuwe milieu- en gezondheidsproblemen kunnen ontstaan. 
Het structurele tekort op dit budget is in belangrijke mate mee het gevolg van de politieke beslissing - weliswaar op advies van OVAM- om vanaf 2018 vrijstelling te geven voor de particuliere onderzoeksplicht inzake  de noodzaak tot oriënterend bodemonderzoek met oog op verkoop. Dit zou een kost zijn voor de betrokken gezinnen van +/- 3 a 5.000 euro. Op deze wijze kunnen de betrokken woningen toch verkoopbaar blijven in de markt, met alle voordelen van dien (vrijwaring greenfields, geen verschraling aanbod woningen, maatschappelijke schaalvoordelen qua onderzoeken). Deze regeling betreft een intern te compenseren meerkost van circa 30 mio, weliswaar spreidbaar over meerdere jaren. In het betrokken decreet wordt gesproken van een periode van 10 jaar maar dit is onhaalbaar gegeven de grootteorde van deze uit te smeren meerkost. OVAM herverdeelt jaarlijks naar deze uitgavenpost als aanvullende financiering.  </t>
  </si>
  <si>
    <r>
      <rPr>
        <b/>
        <sz val="10"/>
        <rFont val="Times New Roman"/>
        <family val="1"/>
      </rPr>
      <t>Ontzorging van particulieren en scholen van bodemsaneringsverplichtingen</t>
    </r>
    <r>
      <rPr>
        <sz val="10"/>
        <rFont val="Times New Roman"/>
        <family val="1"/>
      </rPr>
      <t xml:space="preserve"> kan zonder bijkomende middelen niet volgehouden worden, waardoor de doelstelling van 2036 nog extra onder druk komt te staan.</t>
    </r>
  </si>
  <si>
    <t>QBX-2QCEAJA-OW</t>
  </si>
  <si>
    <t>QBX 2QC004 3670</t>
  </si>
  <si>
    <t>ONTVANGSTEN: Afvalheffingen</t>
  </si>
  <si>
    <t xml:space="preserve">De heffing op het storten en verbranden van afvalstoffen wordt geïnd bij enerzijds de exploitanten van stortplaatsen en verbrandingsinstallaties en anderzijds bij de overbrengers. </t>
  </si>
  <si>
    <t>De Vlaamse heffing werd ingevoerd in 1990 als sturend instrument om het storten en verbranden van afvalstoffen te ontmoedigen, en meer afval te recycleren. Door de jaren heen werd het sturend karakter geoptimaliseerd in functie van het gevoerde beleid om minder restafval naar eindverwerking te sturen. We streven hiermee de doelstellingen uit het UP HAGBA, de Europese Kaderrichtlijn Afval en het Klimaatplan na (daling van HA tot 100kg/inw in 2030)
Ondergeschikt aan het sturend effect heeft de milieuheffing inzake afvalstoffen deels ook een financierend belang. In de periode 1990 tot nu bedroegen de inkomsten gemiddeld ongeveer 50.000 KEUR per jaar.</t>
  </si>
  <si>
    <t>Materialendecreet
Klimaatplan 2030
Uitvoeringsplan HA&amp;GBA en 
EU Kaderrichtlijn Afval
LT-visie eindverwerking
(goedgekeurd door VR)</t>
  </si>
  <si>
    <t>1981 Eerste Afvalstoffen-decreet met een reeks uitvoeringsbesluiten ter uitvoering van de  Richtlijn 75/442/EEG van de Raad van 15 juli 1975 betreffende afvalstoffen
2019
2016
2018
2020</t>
  </si>
  <si>
    <t>- Zeer effectief instrument in de beleidsrealisatie: via een gedifferentieerde tarievenstructuur van de heffing wordt ongewenste verwerking (bvb. rechtstreeks storten van een afvalstof) benadeeld ten gunste van verbranding of recyclage ervan. Nog steeds een zeer belangrijke, zo niet de belangrijkste succesfactor van het Vlaamse afval- en materialenbeleid. Zorgt voor marktwerking: er wordt meer materiaal/afval richting selectieve inzameling gestuurd waardoor Vlaanderen aan de Europese top staat inzake recyclage (Recyclagehub).   
- Staat mee in voor de financiering van het Vlaamse milieubeleid</t>
  </si>
  <si>
    <t xml:space="preserve">- Geen terugvloei naar de sector. Een  (gedeeltelijke) herinvestering in de recyclagesector zou het effect nog kunnen vergroten. Dit zal noodzakelijk zijn om te kunnen voldoen aan de Europese doelstelling om alle organisch biologisch afval tegen eind 2023 selectief aan te bieden en te vergisten of composteren. Ontvangen heffingen kunnen opnieuw geinvesteerd worden ter ondersteuning van de selectieve inzameling van bvb GFT-afval.
- Gezien de bedragen, mogelijks fraudegevoelig. Handhaving nodig </t>
  </si>
  <si>
    <t>Materialendecreet</t>
  </si>
  <si>
    <t>Voor 2014
(jaarlijkse bijsturing)</t>
  </si>
  <si>
    <t>Als heffingsplichtige</t>
  </si>
  <si>
    <t>Als heffingsplichtige. Momenteel zijn er 266 actieve heffingsdossiers en 216 heffingsplichtigen</t>
  </si>
  <si>
    <t>(uitzonderlijk: heffingsplichtige bij illegaal beheer)</t>
  </si>
  <si>
    <t>Inkomst Minafonds</t>
  </si>
  <si>
    <t>De afgelopen 30 jaar gemiddeld ongeveer 50.000 KEUR per jaar</t>
  </si>
  <si>
    <t xml:space="preserve">De heffing wordt geïnd op het niveau van de exploitanten van stortplaatsen en verbrandingsinstallaties en de overbrengers, op welke wijze het aantal heffingsplichtigen zeer sterk wordt beperkt.                                                         Bij de inning  worden  op vraag van gemeenten desgevallend ook 20 opcentiemen geïnd voor de heffingsplichtige inrichtingen die op het grondgebied van de gemeente zijn gelegen. </t>
  </si>
  <si>
    <t>Continue bijsturing ifv beleidsprioriteiten</t>
  </si>
  <si>
    <t>Bij BA 2021 is een verhoging van de heffing tot 15 euro/ton voorzien voor het verbranden van afvalstoffen (meeropbrengst: 2,4 mio). Extra inkomsten dienen geinvesteerd te worden in de selectieve inzameling en recyclage/compostering van afvalstoffen (sturend instrument ter stimulering van de marktwerking richting recyclage in circulaire economie  (uitbouw recyclagehub en reductie eindverwerking)
Een studie is lopende naar het effect van het verder verhogen van de verbrandingsheffing naar 25 euro/ton, naar het model van Nederland.</t>
  </si>
  <si>
    <r>
      <rPr>
        <sz val="10"/>
        <rFont val="Times New Roman"/>
        <family val="1"/>
      </rPr>
      <t xml:space="preserve">1- Wat betreft het gemeentelijke beleid rond de prijszetting van afvalzakken lijkt de huidige werkwijze volgens OVAM in regel conform het principe 'de vervuiler betaalt'.
</t>
    </r>
    <r>
      <rPr>
        <sz val="10"/>
        <color rgb="FFFF0000"/>
        <rFont val="Times New Roman"/>
        <family val="1"/>
      </rPr>
      <t xml:space="preserve">
</t>
    </r>
    <r>
      <rPr>
        <sz val="10"/>
        <rFont val="Times New Roman"/>
        <family val="1"/>
      </rPr>
      <t>2- Wat betreft het thema statiegeld is er geen mogelijkheid tot innen van extra inkomsten voor de Vlaamse overheid. Statiegeldsystemen zullen moeten georganiseerd worden door de drankenproducenten en de distributie. De waarborgen van niet teruggebrachte verpakkingen zullen gebruikt worden voor de financiering van de terugname, maar naarmate er meer verpakkingen teruggebracht wordt zullen ook die inkomsten lager liggen en zal er extra geld moeten komen van producenten voor inzameling, net zoals ze nu ook betalen voor de pmd-inzameling.  
Het is ook niet aan te raden dat de overheid statiegeld organiseert. De bierbrouwers hebben nu ook al statiegeld op bierflessen. Het is niet de bedoeling dat de overheid dit gaat overnemen. We zouden daarmee logistieke organisatie op de hals halen, waar een overheid geen ervaring in heeft. We kennen ook  geen enkel land waar statiegeld door de overheid zelf wordt georganiseerd. Overheden kunnen de distributie wel verplichten statiegeldsystemen in te voeren, maar ze gaan niet de terugname zelf organiseren.</t>
    </r>
  </si>
  <si>
    <t>QBX-3QCE2JA-WT</t>
  </si>
  <si>
    <t>QBX 3QC012 3121</t>
  </si>
  <si>
    <t>ONDERSTEUNING DUURZAAM BEHEER VAN MATERIALENKRINGLOPEN EN AFVALSTOFFEN (O.A. DIERLIJK AFVAL, DIERENMEEL EN SLACHTAFVAL VIA RENDAC)</t>
  </si>
  <si>
    <t xml:space="preserve">Subsidie richting veehouders en particuliere houders van landbouwdieren
Dit bestaat uit: betaling van 100% van de kosten voor de ophaling en verwerking van dode landbouwdieren van particulieren, en 50% (geen vast %) voor landbouwbedrijven. </t>
  </si>
  <si>
    <t xml:space="preserve">De ophaling en verwerking van krengen is voor veehouders een zware financiële last. Het geproduceerde diermeel en dierlijk vet mag immers niet meer worden gebruikt voor de productie van veevoeding, meststoffen of andere recyclagetoepassingen maar moet vernietigd worden.
Om de gulden middenweg te vinden tussen het principe ‘de vervuiler betaalt’ en het sluikstorten van dit dierlijk afval, met hinder voor mens, dier en milieu tot gevolg, werd een systeem uitgewerkt om de financiering van deze ophaling en verwerking voor een deel te bekostigen.
</t>
  </si>
  <si>
    <t xml:space="preserve">Besluit Dierlijke bijproducten 
Materialendecreet
</t>
  </si>
  <si>
    <t xml:space="preserve">- Sluitend en performant systeem voor ophaling van krengen
- Optimaliseren van de ophaling
- Dierziektebestrijding
- Verminderen van sluikstorten en risico's op gevaren voor gezondheid van mens, dier en milieu
</t>
  </si>
  <si>
    <t>Is voornamelijk een ondersteunende en sanitaire maatregelen ten aanzien van de landbouwsector.  Weinig impact op de doelstellingen.</t>
  </si>
  <si>
    <t>Verordening (EG) nr. 1069/2009  en (EG) Nr. 142/2011 inzake dierlijke bijproducten 
Besluit van de Vlaamse Regering van 21 juni 2013 betreffende dierlijke bijproducten en afgeleide producten, 
Het decreet van 23 december 2011 betreffende het duurzaam beheer van materiaalkringlopen en afvalstoffen</t>
  </si>
  <si>
    <t>Lid van Commissie krengenfinanciering: keuren mee systeem en bedragen goed.
Raakvlakken met financiering van dierziektebestrijding en verplichte identificatie van runderen/paarden</t>
  </si>
  <si>
    <t xml:space="preserve">Raakvlakken:
- Landbouw &amp; visserij: EU rapportering steunbedragen
- Dierenwelzijn
- Afdeling handhaving
</t>
  </si>
  <si>
    <t>Ophaling van sluikstorten en wegslachtoffers worden gesubsidieerd onder 'particulieren'</t>
  </si>
  <si>
    <t xml:space="preserve">Begunstigden (Rendac en veehouders) </t>
  </si>
  <si>
    <t>Jaarlijkse audit van boekhouding Rendac</t>
  </si>
  <si>
    <t>Begunstigde (particulieren met landbouwdieren)</t>
  </si>
  <si>
    <t>Uitgave via MINA</t>
  </si>
  <si>
    <t xml:space="preserve">Voorzien bedrag: dalend omwille van beleidskeuzes (met uitzondering van calamiteiten)
Bedrag in 2021: 7,118 ipv 7,661 mio, vermeld in kolom E
</t>
  </si>
  <si>
    <t>Jaarlijkse berekening op basis van prognose van kosten voor ophaling en verwerking. De abonnementsgelden worden berekend op basis van prognose kosten en beschikbaar bedrag vanuit overheid. Maw abonnementsgelden zijn in stijgende lijn</t>
  </si>
  <si>
    <t>3-jaarlijkse doorlichting samen met audit.
De laatste periode van drie jaar niet meer gebeurd omwille van tevredenheid van de landbouworganisaties over systeem.
Rendac heeft evaluatie gevraagd voor 2021 (niet meer tevreden met winstmarge die dezelfde blijft). Hiervoor is geen onderzoeksbudget beschikbaar.</t>
  </si>
  <si>
    <t>In het kader van het goedgekeurde kerntakenplan van vorige legislatuur werd voorzien om het systeem te behouden maar de financiering ervan over te dragen van OVAM naar het departement Landbouw en Visserij i.k.v. administratieve vereenvoudiging. Dit werd ook concreet voorgesteld ikv van de BO2017 maar niet weerhouden. 
Vlaams systeem houdt het midden in vergelijking met NL en Wallonië. In Nederland zijn de kosten voor ophaling volledig voor de veehouder. In Wallonië subsidieert men ong. 90% (zelfde abonnementensysteem maar prijszetting via openbare aanbesteding ipv audit).</t>
  </si>
  <si>
    <t>De maatregelen bij laaghangend fruit werken ook door op de langere termijn, en op kruissnelheid.</t>
  </si>
  <si>
    <t>QBX 3QC038 4140</t>
  </si>
  <si>
    <t xml:space="preserve">TOELAGE OVAM VOOR DUURZAAM BEHEER VAN MATERIALENKRINGLOPEN EN AFVALSTOFFEN (O.A. SENSIBILISERING , STUDIES EN ONDERZOEKEN) </t>
  </si>
  <si>
    <t xml:space="preserve">Deel VLACO (532k): werkingsbijdrage aan Vlaco (Vlaco verenigt zowel overheden - de OVAM en intercommunales - als bedrijven die organisch-biologisch afval verwerken. </t>
  </si>
  <si>
    <t xml:space="preserve">1) Uiterlijk 31 december 2023, wordt bioafval ofwel aan de bron gescheiden en gerecycleerd, ofwel gescheiden ingezameld en niet gemengd met andere soorten afval 
2) De lidstaten moeten ernaar streven de indicatieve doelstelling voor de vermindering van levensmiddelenafval van 30% tegen 2025 en 50% tegen 2030 te halen
3) De hoeveelheid huishoudelijk restafval is per inwoner gezakt van 146 naar 100 kg per inwoner tegen 2030. We streven ernaar de hoeveelheid bedrijfsafval tegen dan met een gelijkaardig percentage te doen dalen.
4) VO-doelstelling buiten Omgeving: bijdrage vanuit vergisting aan doelstelling voor hernieuwbare energie
</t>
  </si>
  <si>
    <t xml:space="preserve">Kaderrichtlijn Afval en 
EU Actieplan CE
Regeerakoord
Actieplan Biomassa(rest)stromen en Actieplan Voeding en Biomassa Circulair
Uitvoeringsplan HA&amp;GBA &amp; Klimaatplan
</t>
  </si>
  <si>
    <t>2018
2020
2019
2015-2020
2020-2025
2016
2019</t>
  </si>
  <si>
    <t>- Sluitend kwaliteitszorgsysteem, met het oog op de optimale valorisatie van de verschillende eindproducten waaronder compost, digestaatfracties, meststoffen en bodemverbeteraars.
- Inzet op de versterking van het duurzaam organisch-biologisch materialenbeleid op lokaal niveau. Via Vlaco wordt mee ingezet op het beperken van het vrijkomen alsook het valoriseren van voedsel- en biomassareststromen doorheen de voedingsketen, en bij de consument. Ondersteuning lokale besturen naar preventie van voedselverlies en thuiscomposteren. Sensibiliserende werking naar burger.
- Promotie van compost als natuurproduct (ter vervanging van turf)
- Voorbeeldfunctie voor samenwerking met keten (ook zonder UPV). Volledige markt in beeld. Groeiende ledenbijdrage bewijst nut van organisatie
- Hefboomeffect: bijdrage OVAM zorgt ervoor dat anderen ook financieren (evolutie aandeel OVAM daalde van 50% naar 36%) waardoor slagkracht voor beleid groter is.
- Beleidsvoorbereidende rol (normeringskader)</t>
  </si>
  <si>
    <t>Zou private iniatieven uitsluiten (zie ook kolom AF)</t>
  </si>
  <si>
    <t>Materialendecreet: werkingsbijdragen voor inzameling en afzet 
UP HA &amp; GBA
Actieprogramma Biomassa &amp; Voeding Circulair</t>
  </si>
  <si>
    <t>voor 2014
2016 (Bijdrage)
2021 (beleidsmatig)</t>
  </si>
  <si>
    <t>Raakvlak: Normenkader</t>
  </si>
  <si>
    <t xml:space="preserve">Cofinanciering en deelname OVAM </t>
  </si>
  <si>
    <t>Lokale besturen cofinancieren en nemen deel</t>
  </si>
  <si>
    <t xml:space="preserve">Participatie private composterings- en vergistingsbedrijven </t>
  </si>
  <si>
    <t>Sensibilisering en ondersteuning - vrijwilligerswerking</t>
  </si>
  <si>
    <t>5% minder dan in het Uitgavendecreet vermeld (in 2015 daling met 5%, sindsdien is VO-bijdrage gelijk gebleven)</t>
  </si>
  <si>
    <t xml:space="preserve">Strategisch plan 2021-2027.
Jaarlijkse onderbouwing subsidie voor IF.
In totaal zijn meer dan 80 leden bij Vlaco aangesloten.
</t>
  </si>
  <si>
    <t xml:space="preserve">1- Vlaco heeft een innovatief karakter én is zeer belangrijk qua voedingskwaliteit. Vlaco zorgt voor de uitwerking van de kwaliteitscriteria voor bodemverbeteraars en meststoffen uit bio-afval. Dit is cruciaal om de afzet van deze materialen te verzekeren (voedselveiligheid, milieu-hygiënische vereisten, etc).  Ze zorgen ook voor de controle op de erkende verwerkers van bio-afval.  In het verleden is op basis van een klacht van een private onderneming de certificeringscommissie meststoffen en bodemverbeterende middelen opgericht zodat naast Vlaco ook private certificeringsinstellingen konden bestaan. Dit heeft uiteindelijk geleid tot 1 initatief dat geen klanten heeft gekend. Dit toont aan dat naast OVAM ook de markt tevreden is over de werking van Vlaco. Zeker met de Europese verplichting rond de selectieve inzameling van bio-afval tegen 2023 wil OVAM dit initiatief niet lossen.
2- Vlaco bestaat praktisch uit 11 medewerkers die enerzijds op het terrein de kwaliteitscontrole uitvoeren en anderzijds mee vorm geven aan het realiseren van het beleid inzake organisch biologisch afval in Vlaanderen. OVAM regisseert de activiteiten en financiert Vlaco ondertussen voor ongeveer 1/3 deze werking (komt van &gt;50%). OVAM is voorzitter en secretaris/penningmeester van de algemene vergadering en raad van bestuur van Vlaco, waarin de private sector en de lokale overheden participeren. 
</t>
  </si>
  <si>
    <r>
      <t xml:space="preserve">Verwerkingsprijs voor bio-afval aanvaardbaar maken tov. verwerking door verbranding met energierecuperatie. </t>
    </r>
    <r>
      <rPr>
        <b/>
        <sz val="10"/>
        <rFont val="Times New Roman"/>
        <family val="1"/>
      </rPr>
      <t xml:space="preserve">Ondersteunen van de lokale besturen voor </t>
    </r>
    <r>
      <rPr>
        <sz val="10"/>
        <rFont val="Times New Roman"/>
        <family val="1"/>
      </rPr>
      <t xml:space="preserve">de opstart en verdere uitbreiding van de </t>
    </r>
    <r>
      <rPr>
        <b/>
        <sz val="10"/>
        <rFont val="Times New Roman"/>
        <family val="1"/>
      </rPr>
      <t xml:space="preserve">selectieve inzameling van GFT-afval tegen eind 2023. </t>
    </r>
  </si>
  <si>
    <t xml:space="preserve">Deel werkingsbijdrage aan IVC (Interregionale verpakkings-commissie) (gemiddeld 500 keuro). IVC is de overheidsinstantie die verantwoordelijk is voor de Belgische wetgeving inzake verpakkingsafval en voor doorvoer van afvalstoffen. IVC is ook de Belgische doorvoerautoriteit. </t>
  </si>
  <si>
    <t>Tegen 2022 wordt 90% van de drankverpakkingen ingezameld en gerecycleerd. Tegen 2025 wordt 95% van alle huishoudelijke verpakkingen gerecycleerd. 
Tegen 2023 (resp. 2030) wordt 65% (resp. 70%) van alle plastic verpakkingen gerecycleerd.
Tegen 2022 wordt 25% gerecycleerd materiaal gebruikt in PET-verpakkingen, en tegen 2025 50%. 
Tegen 2025 zijn alle verpakkingen die op de markt gebracht worden, herbruikbaar, recycleerbaar, composteerbaar of biodegradeerbaar.
Recyclage verpakkingsafval: 80%  
Nuttige toepassing verpakkingsafval: 90% (Huishoudelijk) - 85% (Bedrijven)
Minimum recyclagepercentages:
    o glas: 90%
    o papier/karton: 90%
    o drankkartons: 90%
    o ferrometalen: 90%
    o aluminium: 75%
    o kunststoffen: 50%
    o hout: 80%
(nog meer doelstellingen van toepassing, maar bovenstaande de voornaamste)
Doorvoer van afvalstoffen registreren</t>
  </si>
  <si>
    <t>EU Verpakkingsrichtlijn
SUP-richtlijn
Plastic Waste Strategie 
EU Actieplan CE
Conceptnota Vlaamse Regering Verpakkingen en Zwerfvuil 2.0
Interregionaal samenwerkings-akkoord voor verpakkingen
EVOA Verordening</t>
  </si>
  <si>
    <t>1994 (nadien nog gewijzigd)
2020
2018
2020
2019
Aangepast 2020
2015</t>
  </si>
  <si>
    <t>- Afstemming tussen de gewesten over en zelfde uitvoering van beleid voor Verpakkingen
- Staat in voor de rapportering aan Europa in het kader van de verpakkingsrichtlijn</t>
  </si>
  <si>
    <t>- Consensusmodel verhindert soms innovatie en vooruitgang in Vlaanderen
- Een aparte tweetalige entiteit creëert overhead die niet kostenefficiënt is.</t>
  </si>
  <si>
    <t>Interregionaal samenwerkings-akkoord voor verpakkingen</t>
  </si>
  <si>
    <t>Raakvlak: verpakkingstaks.
Vlaanderen draagt 60,9% van de totale werkingskost volgens de federale verdeelsleutel onder de drie gewesten).</t>
  </si>
  <si>
    <t>IVC erkent beheersorganisme FostPlus die instaat voor de inzameling van huishoudelijk verpakkingsafval</t>
  </si>
  <si>
    <t>IVC erkent beheersorganisme Valipac die instaat voor de inzameling van  bedrijfsmatig verpakkingsafval</t>
  </si>
  <si>
    <t>Werkingsbijdrage</t>
  </si>
  <si>
    <t>Inkomsten voor doorvoer zullen op termijn de werkingskosten voor doorvoer van afvalstoffen financieren</t>
  </si>
  <si>
    <t>Dotatie die via de begroting van de OVAM aan de IVC wordt toegekend</t>
  </si>
  <si>
    <t>Het is een gemeenschappelijke instelling, bedoeld in artikel 92bis van de bijzondere wet van 8 augustus 1980 op de hervorming van de instellingen. Zij heeft rechtspersoonlijkheid.
Dit houdt in dat ze meldingen verwekt van transporteurs die afval door België vervoeren.</t>
  </si>
  <si>
    <t>QBX 3QC056 5111</t>
  </si>
  <si>
    <t xml:space="preserve">ONDERSTEUNING VAN PREVENTIE, SELECTIEVE INZAMELING (CONTAINERPARKEN, ONDERGRONDSE CONTAINERS, DIFTARSYSTEMEN,...) EN HET BOUWEN VAN INSTALLATIES (GROEN- EN GFT COMPOSTERING, SORT. GROFVUIL) </t>
  </si>
  <si>
    <t>Subsidies om de preventie en selectieve inzameling van afvalstoffen te bevorderen, gekoppeld aan de doelstellingen uit het Uitvoeringsplan HA&amp;GBA (o.a. recyclageparken, huis-aan-huis inzameling en ondergrondse inzamelsystemen, zwerfvuilvoorkoming…)</t>
  </si>
  <si>
    <t>Restafvaldoelstellingen opgelegd aan lokale besturen, in het kader van het Uitvoeringsplan HA&amp;GBA. Opeenvolging van plannen geeft verscherping van doelstelling.
Doelstellingen voor selectieve inzameling van stedelijk afval
De hoeveelheid huishoudelijk restafval is per inwoner gezakt van 146 naar 100 kg per inwoner tegen 2030. We streven ernaar de hoeveelheid bedrijfsafval tegen dan met een gelijkaardig percentage te doen dalen.</t>
  </si>
  <si>
    <t>Materialendecreet
Uitvoeringsplan HA&amp;GBA
EU Kaderrichtlijn Afval
Klimaatplan</t>
  </si>
  <si>
    <t>sept. 2016
2018
2019</t>
  </si>
  <si>
    <t>- Betere dienstverlening naar de burger om afval op een correcte, milieuverantwoorde en gemakkelijke manier in te zamelen
- Beter kwaliteit van selectief ingezamelde stroom die daardoor makkelijker afzet vindt
- Minder restafval geeft meer materialen in kringloop waardoor er minder CO2-uitstoot is.
- Ondersteunt opruiming en handhaving op zwerfvuil</t>
  </si>
  <si>
    <t>-Middelen niet gelijk verdeeld over alle intercommunales omwille van niet indienen van dossiers en ontoereikend zijn van vastleggingskrediet</t>
  </si>
  <si>
    <t>Het decreet van 23 december 2011 betreffende het duurzaam beheer van materiaalkringlopen en afvalstoffen
BVR 23/01/2004, gewijzigd bij BVR 17/02/2012, BVR 04/04/2014 en BVR 12/05/2017, MB 17/10/2017 gewijzigd bij MB 29/05/2018
Uitvoeringsplan HA&amp;GBA</t>
  </si>
  <si>
    <t xml:space="preserve">
2004, maar regelmatig bijgestuurd cf. aanpassing BVR
2016</t>
  </si>
  <si>
    <t>Begunstigde</t>
  </si>
  <si>
    <t>Positief effect op dienstverlening 
Financieel voordeel</t>
  </si>
  <si>
    <t>Uitgave via MINA (subsidie)</t>
  </si>
  <si>
    <t>Voorzien bedrag = 5,7 mio (verhoogd sinds steun vergistingsinstallaties in 2013)
Aangevraagd bedrag: hoger dan voorzien bedrag. In 2020 is 2,25 mio euro doorgeschoven naar 2021</t>
  </si>
  <si>
    <t>Specifiek voor steun rond zwerfvuil en verpakkingen wordt aangevuld met middelen van Fost Plus die gestort worden in het Mina fonds (500k standaard)</t>
  </si>
  <si>
    <t xml:space="preserve">Evaluatie is lopende en zal aanleiding geven tot nieuw BVR en MB </t>
  </si>
  <si>
    <r>
      <t xml:space="preserve">Investeringen in uitrol van GFT-inzameling en verwerking, selectief in te zamelen en verwerken van andere stromen o.b.v. de sorteeranalyse huisvuil en bedrijfsrestafval (kunststoffen, luiers,…), diftarsiering,... in Vlaanderen om de </t>
    </r>
    <r>
      <rPr>
        <b/>
        <sz val="10"/>
        <rFont val="Times New Roman"/>
        <family val="1"/>
      </rPr>
      <t xml:space="preserve">Europese doelstellingen </t>
    </r>
    <r>
      <rPr>
        <sz val="10"/>
        <rFont val="Times New Roman"/>
        <family val="1"/>
      </rPr>
      <t>te halen.</t>
    </r>
  </si>
  <si>
    <t>QBX 3QC097 3300</t>
  </si>
  <si>
    <t xml:space="preserve">SUBSIDIES IN HET KADER VAN CIRCULAIRE ECONOMIE </t>
  </si>
  <si>
    <t xml:space="preserve">Subsidie om innovatieve projecten in de circulaire economie te ondersteunen die in partnerschap worden uitgevoerd. </t>
  </si>
  <si>
    <t xml:space="preserve">Vlaanderen Circulair heeft als een van de functies: begeleiding op maat van pioniers en pragmatische doeners o.a. via demoprojecten
We streven naar een volledige/maximale circulaire economie om zo beter in onze behoeften aan grondstoffen en water te voorzien en ons welzijn te maximaliseren met een kleinere ecologische voetafdruk. ... We leggen daarbij sterk nadruk op partnerschap tussen bedrijven, kennisinstellingen, middenveld en overheden en bieden voldoende ruimte voor experimenten. 
Vlaanderen Circulair stimuleert de innovatie van producten, ondernemings-, productie- en consumptiemodellen en zorgt dat we daarbij kunnen leren wat werkt en niet werkt. Vlaanderen Circulair initieert experimenten inzake CE, zorgt ervoor dat we kunnen leren uit de opgedane ervaringen en focust op de opschaling van beloftevolle pilootprojecten naar gangbare praktijk. 
Voor 2030 mikken we op een afname van de materialenvoetafdruk van de Vlaamse consumptie van 30%. </t>
  </si>
  <si>
    <t xml:space="preserve">Materialendecreet
Startnota Vlaamse Regering
Mededeling Vlaamse Regering
Regeerakkoord
beleidsnota
klimaatplan
</t>
  </si>
  <si>
    <t>2017
2020
2019
huidige en voorgaande beleidsnota
2019</t>
  </si>
  <si>
    <t>- Biedt mogelijkheid om te experimenteren met circulaire strategieën in de hele waardeketen
- Bevat steeds uitdrukkelijke vraag tot kennisdeling in de sector
- Alle actoren in waardeketen kunnen betrokken worden (niet gefocust op 1 doelgroep) --&gt; heeft geleid tot meer sociale innovatie gecombineerd met technische innovaties 
- Veel starters groeien door
- In grotere bedrijven: impuls om circulaire strategieën uit te proberen cf. inzet op systeemknelpunten bij bouwsector
- Geeft inzicht in leer- en knelpunten voor CE in de praktijk</t>
  </si>
  <si>
    <t>Middelen ontoereikend om aan de grote vraag te kunnen voldoen.</t>
  </si>
  <si>
    <t>Materialendecreet: Het decreet van 23 december 2011 betreffende het duurzaam beheer van materiaalkringlopen en afvalstoffen</t>
  </si>
  <si>
    <t>ingevoerd na 2014</t>
  </si>
  <si>
    <t>Verschillende andere entiteiten zitten mee in de jury</t>
  </si>
  <si>
    <t>Indirect als deelnemers aan de projecten of via kennisdelings-initiatieven (niet als indiener)</t>
  </si>
  <si>
    <t>Groeipad:
2017 - vastgelegd: 4.588.249,80 €
2018 - vastgelegd: 4.656.044,38 €
2019 - vastgelegd: 4.910.433,11 €
2020 - vastgelegd: 2.838.225,89 €
Recurrent: 3 mio euro voorzien voor de periode 2019-2024</t>
  </si>
  <si>
    <t>Call-systeem:
2017-2019: open call
sinds 2020: thematische calls (na evaluatie)</t>
  </si>
  <si>
    <t xml:space="preserve">Evaluatie gebeurd in 2020 door extern bureau Kenter. </t>
  </si>
  <si>
    <t>Sinds 2020 kent de transitie Vlaanderen circulair een nieuwe governance. De nood aan ondersteuning van Werkagenda's en Hefbomen is daardoor enkel groter geworden. 
Subsidie wordt in Europese context als voorbeeld genomen omwille van werking in maatschappelijke vijfhoek en de mogelijkheid om project te financieren doorheen de waardeketen.</t>
  </si>
  <si>
    <t xml:space="preserve">1- Er is een grote vraag naar de totstandkoming van CE-projecten. Circulaire Economie (CE) is bovendien een Vlaams en Europees speerpunt, zoals onder meer blijkt uit het Regeerakkoord. In de beslissing van de Vlaamse Regering rond Vlaanderen Circulair is het ondersteunen van deze CE-projecten expliciet benoemd. Deze experimenten zijn noodzakelijk om inzichten te verwerven in de knelpunten van het klassieke (lineaire) systeem en deze te kunnen wegwerken. Tegelijkertijd vraagt OVAM via de governance Vlaanderen Circulair aan andere entiteiten en private partners om mee te investeren. De Vlaamse eigen inspanningen terugschroeven is een slecht signaal. Het belang van het CE-beleid wordt geïllustreerd door de opname van CE in het Vlaamse relancebeleid. Ook hier hoopt OVAM een deel van de extra afvalheffingen terug in te kunnen inzetten.
2- Het lijkt interessant om waar relevant in oproepen van andere entiteiten het circulaire verhaal regulier op te nemen, voor zover het praktisch werkbaar blijft. 
</t>
  </si>
  <si>
    <r>
      <t xml:space="preserve">Het is een opportuniteit om </t>
    </r>
    <r>
      <rPr>
        <b/>
        <sz val="10"/>
        <rFont val="Times New Roman"/>
        <family val="1"/>
      </rPr>
      <t>retributie-inkomsten rond het asbestbeleid</t>
    </r>
    <r>
      <rPr>
        <sz val="10"/>
        <rFont val="Times New Roman"/>
        <family val="1"/>
      </rPr>
      <t xml:space="preserve"> uit te werken op korte termijn. OVAM zou dergelijke </t>
    </r>
    <r>
      <rPr>
        <b/>
        <sz val="10"/>
        <rFont val="Times New Roman"/>
        <family val="1"/>
      </rPr>
      <t>kostendekkende retributie voor het asbestattest</t>
    </r>
    <r>
      <rPr>
        <sz val="10"/>
        <rFont val="Times New Roman"/>
        <family val="1"/>
      </rPr>
      <t xml:space="preserve"> opstarten vanaf volgend jaar en dit conform de dubbele werking van de bestaande bodemattesten (deels ter dekking van de apparaatskosten, deels ter dekking van de beleidskosten).
Aandachtspunten:
- idealiter gaat de uitwerking voor OVAM gepaard met een fondswerking om jaarlijkse fluctuaties in de ontvangsten op te kunnen vangen
- het tarief en bijgevolg het financiële potentieel is nog te bepalen -&gt; </t>
    </r>
    <r>
      <rPr>
        <b/>
        <sz val="10"/>
        <rFont val="Times New Roman"/>
        <family val="1"/>
      </rPr>
      <t>grootteorde van +13,5 mio euro aan extra inkomsten</t>
    </r>
    <r>
      <rPr>
        <sz val="10"/>
        <rFont val="Times New Roman"/>
        <family val="1"/>
      </rPr>
      <t xml:space="preserve"> zou zorgen voor kostendekking asbestbeleid
- OVAM verkiest wel de keuze om te blijven subsidieren om zodoende te blijven versnellen met de asbestbestrijding vanuit risico-analyse. Deze werkwijze is te combineren met een verwijderplicht. 
</t>
    </r>
  </si>
  <si>
    <t>B. OVERZICHT EN ANALYSE BUDGETTAIRE INSTRUMENTEN OVAM</t>
  </si>
  <si>
    <t>E. OVERZICHT EN ANALYSE BUDGETTAIRE INSTRUMENTEN ANB</t>
  </si>
  <si>
    <t>I. OVERZICHT EN ANALYSE BUDGETTAIRE INSTRUMENTEN BELEIDSVELD WONEN</t>
  </si>
  <si>
    <r>
      <t xml:space="preserve">1- De </t>
    </r>
    <r>
      <rPr>
        <b/>
        <sz val="10"/>
        <rFont val="Times New Roman"/>
        <family val="1"/>
      </rPr>
      <t xml:space="preserve">afvalheffingen </t>
    </r>
    <r>
      <rPr>
        <sz val="10"/>
        <rFont val="Times New Roman"/>
        <family val="1"/>
      </rPr>
      <t xml:space="preserve">werden bij OVAM initieel bewust regulerend opgezet om het gedrag te wijzigen en de actoren aan te sporen volgens de beleidsladder van Lansink recycleren sterk te stimuleren ten koste van verbranden, en zeker ten koste van storten. Ondertussen is ook het financierende effect van de heffing steeds belangrijker geworden. In dit kader is er nu draagvlak voor het verhogen van de heffingen tot op het niveau van NL. Deze verhoging zou dan wel gespreid kunnen worden </t>
    </r>
    <r>
      <rPr>
        <b/>
        <sz val="10"/>
        <rFont val="Times New Roman"/>
        <family val="1"/>
      </rPr>
      <t xml:space="preserve">over een periode van 5 jaar (in Nederland werd dit in 1x doorgevoerd), en zal leiden tot een tarief van 25 euro/ton. </t>
    </r>
    <r>
      <rPr>
        <sz val="10"/>
        <rFont val="Times New Roman"/>
        <family val="1"/>
      </rPr>
      <t xml:space="preserve">Dit is een </t>
    </r>
    <r>
      <rPr>
        <b/>
        <sz val="10"/>
        <rFont val="Times New Roman"/>
        <family val="1"/>
      </rPr>
      <t>verhoging van meer dan 100%</t>
    </r>
    <r>
      <rPr>
        <sz val="10"/>
        <rFont val="Times New Roman"/>
        <family val="1"/>
      </rPr>
      <t>. Bij een gespreide verhoging levert deze eerste verhoging een meerinkomst van ca. +2,3 miljoen euro in 2021 het eerste jaar. In 2022 het tweede jaar zou de  regeling op kruissnelheid komen met een meerinkomst van +4 mio euro in deze eerste fase.
Aandachtspunten:
- deze regeling werd al besproken met de verbrandingssector. Aangezien deze verhoging naar 25 euro per ton in NL in 1x doorgevoerd werd, is de sector wel mee in een 5-jarentraject.
- een verruiming van de groep heffingsplichtigen lijkt niet noodzakelijk: via doorrekening betreft het eigenlijk een veel grotere doelgroep dan initieel gedacht zou worden, er dient gelet te worden op de beheersbaarheid.
- de keuze van groep uitzonderingen in de groep heffingsplichtigen is weldoordacht. Soms is specifieke sectorsteun nodig, maar een stapsgewijze afbouw van uitzonderingen blijft steeds de bedoeling in de praktijk bij OVAM. De uitzonderingen worden sowieso sterk afgebouwd om de inkomsten op peil te houden, én om ontwijkingsgedrag te mijden. 
- de uitzonderingen en kortingen kunnen ook effectief gebruikt worden om bepaalde investeringen in de sector te kunnen bevorderen.
- er dient voldoende belang gegeven te worden aan de voorspelbaarheid van de tarieven. Er moet een langetermijnvisie zijn, en gecommuniceerd worden zodat grote verrassingen uitblijven. Als voorbeeld kan gewezen worden naar de maatregel uit het Vlaams Energie- en KlimaatPlan om van gemiddeld 144kg restafval/inwoner/jaar naar 100kg restafval/inwoner/jaar te evolueren. De afvalheffing zal hierop inspelen door het bedrijfsgedrag te proberen sturen.
- er is momenteel geen terugvloei van de verhoogde afvalheffingen naar OVAM. Gezien de noden op niveau van de investeringsuitgaven, is het volgens OVAM aangewezen eventuele bijkomende inkomsten door verhoging van de heffing in te zetten in functie van de doelstellingen (zie verder).</t>
    </r>
  </si>
  <si>
    <r>
      <t>1- Verder bouwend op het voorstel voor laaghangend fruit in 2022 kunnen de</t>
    </r>
    <r>
      <rPr>
        <b/>
        <sz val="10"/>
        <rFont val="Times New Roman"/>
        <family val="1"/>
      </rPr>
      <t xml:space="preserve"> afvalheffingen voor verbranding van restafval bij OVAM opgetrokken worden tot een tarief van 25 euro/ton</t>
    </r>
    <r>
      <rPr>
        <sz val="10"/>
        <rFont val="Times New Roman"/>
        <family val="1"/>
      </rPr>
      <t xml:space="preserve">. Dit is een verhoging van meer dan 100%. Op kruissnelheid zou deze verhoging overeenkomen kunnen komen met een </t>
    </r>
    <r>
      <rPr>
        <b/>
        <sz val="10"/>
        <rFont val="Times New Roman"/>
        <family val="1"/>
      </rPr>
      <t>meerinkomst van 20 mio euro</t>
    </r>
    <r>
      <rPr>
        <sz val="10"/>
        <rFont val="Times New Roman"/>
        <family val="1"/>
      </rPr>
      <t xml:space="preserve"> om vervolgens weer stelselmatig te dalen naarmate de heffing zijn doel realiseert (= minder verbranden van afvalstoffen ten voordele van preventie en recyclage). Hoe deze verhoging het best gebeurt (eenmalig of trapsgewijze) om het grootste effect op de beleidsdoelstellingen te realiseren, is nog voorwerp van onderzoek. 
</t>
    </r>
  </si>
  <si>
    <r>
      <t xml:space="preserve">We hebben op het vlak van onderzoeken en studies </t>
    </r>
    <r>
      <rPr>
        <b/>
        <sz val="10"/>
        <rFont val="Times New Roman"/>
        <family val="1"/>
      </rPr>
      <t>grote behoeften om het afval- en materialengerichte beleidsinstrumentarium te laten evolueren obv de recente inzichten in de Circulaire Economie (CE).</t>
    </r>
    <r>
      <rPr>
        <sz val="10"/>
        <rFont val="Times New Roman"/>
        <family val="1"/>
      </rPr>
      <t xml:space="preserve"> OVAM stelt dat de meerinkomsten op afvalheffingen deze uitgavenpost, maar ook de uitgavenposten rond subsidies CE (zie verder) ten goede zouden komen om Vlaanderen te laten uitgroeien tot een recyclagehub.</t>
    </r>
  </si>
  <si>
    <r>
      <t>Deze uitgave betreft een subsidie richting veehouders en particuliere houders van landbouwdieren. Dit bestaat uit de betaling van 100% van de kosten voor de ophaling en verwerking van dode landbouwdieren van particulieren, en 50% (geen vast %) voor landbouwbedrijven. Het afschaffen</t>
    </r>
    <r>
      <rPr>
        <b/>
        <sz val="10"/>
        <rFont val="Times New Roman"/>
        <family val="1"/>
      </rPr>
      <t xml:space="preserve"> van deze bijdrage vanuit de Omgevingsbegroting voor de verwerking van dierlijk afval bij RENDAC</t>
    </r>
    <r>
      <rPr>
        <sz val="10"/>
        <rFont val="Times New Roman"/>
        <family val="1"/>
      </rPr>
      <t xml:space="preserve"> lijkt een logische besparing. 
De historische achtergrond voor dit budget ligt in de grote dioxine- en andere restvoedercrisissen van 20 jaar geleden. Ondertussen is het maatschappelijk kader sterk gewijzigd, vooral inzake bindende internationale milieudoelstellingen. Binnen de context van de VBH wordt (opnieuw) vastgesteld dat deze regeling geen milieudoelstellingen ondersteunt, maar eerder een landbouwgerichte sanitaire maatregel is.
Aandachtspunten:
- het afschaffen van deze subsidie biedt een </t>
    </r>
    <r>
      <rPr>
        <b/>
        <sz val="10"/>
        <rFont val="Times New Roman"/>
        <family val="1"/>
      </rPr>
      <t>besparingspotentieel van 7,118 mio euro</t>
    </r>
    <r>
      <rPr>
        <sz val="10"/>
        <rFont val="Times New Roman"/>
        <family val="1"/>
      </rPr>
      <t xml:space="preserve"> en is logisch gezien vanuit de Omgevingsdoelstellingen. Zowel uit de water- als natuuranalyses (PAS) in kader van VBH komt naar voor dat de afbouw van de veestapel een zeer efficiënte maatregel zou zijn ter invulling van de milieudoelstellingen. Via deze regeling insinueren we het tegenovergestelde. 
Ter vergelijking: in Wallonië zijn er hiervoor veel subsidies voorzien, in Nederland subsidieert men dit niet; daar werkt men met een bedrag per stop en per dier.</t>
    </r>
  </si>
  <si>
    <t xml:space="preserve">Investeringen in Vlaanderen in innovatieve circulaire economie-projecten, in eerste instantie binnen de werkagenda's van Vlaanderen Circulair, maar ook breder. Investeringen in Vlaanderen voor de ontwikkeling van de recyclagehub. De verhoging van de heffingen kan daarbij een rol spelen in de keuze voor recyclage ipv verbranden (OPEX), maar kan een nog groter effect hebben indien ook de investeringen zelf worden ondersteund (CAPEX). </t>
  </si>
  <si>
    <t>1- De begroting van het EV INBO viel initieel buiten de ESR-consolidatiekring, maar na een aantal jaren werd door het INR beslist dat EV INBO op basis van de grote mate van VO-ondersteuning niet gedurende lange tijd voldeed aan de voorwaarden tot niet-consolidatie. Vandaag is het EV INBO nog steeds ESR-geconsolideerd. De belangrijkste reden is dat het onder constant beleid niet mogelijk was om continu onder de drempel van 50% financiering vanuit de Vlaamse overheid te blijven. Deze ESR-consolidatie heeft als gevolg dat de jaarlijkse saldo-intering binnen de uitgavenzijde van het EV INBO (circa 1 mio euro/jaar) meetelt op de Vlaamse ESR-teller, en dat het EV INBO geen toelating krijgt om het beschikbare saldo van circa 4,5 mio euro uit te geven richting de Omgevingsdoelstellingen. Het lijkt het onderzoeken waard om het EV INBO via een alternatieve wijze van financiering terug buiten de ESR-consolidatie te krijgen. Dit heeft een potentieel van circa 1 mio euro ESR-besparing per jaar, terwijl tegelijkertijd het eigen vermogen de saldo-middelen opnieuw zonder ESR-effect in haar doelstellingen kan herinvesteren.</t>
  </si>
  <si>
    <t>K. OVERZICHT EN ANALYSE BUDGETTAIRE INSTRUMENTEN DIERENWELZIJN</t>
  </si>
  <si>
    <t xml:space="preserve">PR. QF V.D. UITGAVENBEGROTING </t>
  </si>
  <si>
    <t>80% in scope</t>
  </si>
  <si>
    <t>QB0-1QFD2MA-WT</t>
  </si>
  <si>
    <t xml:space="preserve">QB0 1QF102 1211 </t>
  </si>
  <si>
    <t>INSPECTIES SLACHTHUIZEN</t>
  </si>
  <si>
    <t>DEP/SID</t>
  </si>
  <si>
    <t>Toezicht houden op het dierenwelzijn in slachthuizen door het inzetten van externe dierenartsen voor controles</t>
  </si>
  <si>
    <t>verbeteren van het toezicht op het dierenwelzijn in slachthuizen door het inzetten van externe dierenartsen voor controles</t>
  </si>
  <si>
    <t>Dierenwelzijnswet, beleidsnota, BVR 24/5/2019, BBT</t>
  </si>
  <si>
    <t>najaar 2020</t>
  </si>
  <si>
    <t>verbetering van het dierenwelzijn in de slachthuizen, tijdens het transport naar de slachthuizen en op de bedrijven van oorsprong</t>
  </si>
  <si>
    <t>Verbeterd toezicht leidt tot groter aantal pv's voor hele sector, met gekoppelde boetes =&gt; beperkte bijkomende financiële druk op sector (vnl de veehouder) die al sterk onder druk staat</t>
  </si>
  <si>
    <t>Dierenwelzijnswet, BVR 24/5/2019 houdende bepaling van de wijze van aanstelling en vergoeding van de dierenartsen die de dienst aanstelt en houdende de bepaling van de opdrachten die die dierenartsen uitvoeren</t>
  </si>
  <si>
    <t>dOMG: aansturing en opvolging externe dierenartsen in slachthuizen, bepalen van gevolg te geven aan vaststellingen gedaan door dierenartsen (pv, ...)</t>
  </si>
  <si>
    <t>externe zelfstandige dierenartsen: uitvoeren slachthuiscontroles in opdracht van dOMG</t>
  </si>
  <si>
    <t>Uitgave MvG (uitbetalen facturen externe dierenartsen)</t>
  </si>
  <si>
    <t>pas opgestart najaar 2020</t>
  </si>
  <si>
    <t>500k zal (gespreid over BA2021 en BO2022) overgeheveld worden naar personeelsmiddelen voor bijkomende aanwerving bij team dierenwelzijn =&gt; waar afgeroomd kan worden, romen we zelf af</t>
  </si>
  <si>
    <r>
      <t xml:space="preserve">1- Vanaf BO2022 is er nog een beschikbaar budget van 2,5 mio euro voor de inspecties in de slachthuizen (na compensatie 500 keuro voor personeel). Ondertussen is duidelijk dat de uitgaven voor deze inspecties a rato van een werktijd van 3u/dag/inspecteur in het slachthuis op kruissnelheid circa 1,3 mio euro bedragen. Deze werktijd wordt </t>
    </r>
    <r>
      <rPr>
        <b/>
        <sz val="10"/>
        <rFont val="Times New Roman"/>
        <family val="1"/>
      </rPr>
      <t>na de opstart snel geëvalueerd in het najaar van 2021</t>
    </r>
    <r>
      <rPr>
        <sz val="10"/>
        <rFont val="Times New Roman"/>
        <family val="1"/>
      </rPr>
      <t xml:space="preserve">. Mogelijks dient het aantal werkuren nog opgedreven te worden. Na deze evaluatie kan de afrekening op dit budget berekend worden. </t>
    </r>
    <r>
      <rPr>
        <b/>
        <sz val="10"/>
        <rFont val="Times New Roman"/>
        <family val="1"/>
      </rPr>
      <t>Een potentiële besparing van minstens 500 keuro</t>
    </r>
    <r>
      <rPr>
        <sz val="10"/>
        <rFont val="Times New Roman"/>
        <family val="1"/>
      </rPr>
      <t xml:space="preserve"> lijkt zeer waarschijnlijk.</t>
    </r>
  </si>
  <si>
    <t xml:space="preserve">QB0 1QF104 3200
</t>
  </si>
  <si>
    <t>ONDERSTEUNING DIERENASIELEN</t>
  </si>
  <si>
    <t>Subsidies ter ondersteuning van de werking van de dierenasielen</t>
  </si>
  <si>
    <t>nieuw (start 2021)</t>
  </si>
  <si>
    <t>professionalisering van de Vlaamse dierenansielen + ondersteuning inspectie dierenwelzijn</t>
  </si>
  <si>
    <t>Regeerakkoord, BBT, Dierenwelzijnswet, BVR (nog niet goedgekeurd)</t>
  </si>
  <si>
    <t>eerste helft 2021</t>
  </si>
  <si>
    <t>verbeterde werking van dierenasielen, garanderen van voldoende opvangcapaciteit, valoriseren van het maatschappelijk werk dat asielen verrichten, ondersteunen van inspectie dierenwelzijn en efficiëntere (minder tijdrovende) afhandeling van dossiers kosten inbeslagname door vereenvoudigde, eenduidige en uniforme vergoeding asielen voor opvang van inbeslaggenomen dieren en terugvordering kosten bij eigenaar, uniforme tarifering aan eigenaars</t>
  </si>
  <si>
    <t>Dierenwelzijnswet, BVR (nog niet goedgekeurd)</t>
  </si>
  <si>
    <t>dOMG: beoordelen subsidiedossiers en uitbetalen subsidies, bepalen van aan asielen toe te kennen bedragen voor opvang van inbeslaggenomen dieren, terugvordering van de gekoppelde bedragen bij de eigenaar van de dieren</t>
  </si>
  <si>
    <t>ontvangen subsidies en vergoeding voor opvang inbeslaggenomen dieren (mee geraamd in subsidiebesluit, zit in 1 besluit)</t>
  </si>
  <si>
    <t>terugbetaling kosten voor inbeslaggenomen dieren</t>
  </si>
  <si>
    <t>subsidie, uitbetalen en terugvorderen kosten voor opvang inbeslaggenomen dieren</t>
  </si>
  <si>
    <t>nog op te starten</t>
  </si>
  <si>
    <t>+/-200k zal (gespreid over BA2021 en BO2022) overgeheveld worden naar personeelsmiddelen voor bijkomende aanwerving bij team dierenwelzijn =&gt; waar afgeroomd kan worden, romen we zelf af</t>
  </si>
  <si>
    <t>1- De ondersteuning voor dierenasielen is een nieuwe regeling sinds 2021. Hiervoor konden de asielen enkel rekenen op giften/steunacties en overeenkomsten met gemeenten over bv. de opvang van zwerfhonden. Er zijn geen verkoopskosten, enkel zeer beperkte adoptiekosten.
2- Qua subsidie-opbouw bestaat de subsidie uit een vast bedrag en een variabel bedrag. De variabele factor is functie van de opvangcapaciteit, en niet van de effectieve opvang. Dit is een bewust keuze om de opvolgingslast bij de (overbelaste) dienst DWZ te minimaliseren, zeker aangezien ook de erkenningsaanvragen richting subsidie er nu ook bij komen. Er is nochtans een zeer grote variëteit aan asielen.
3- Er werd recent politiek beslist tot de toekenning van 11 extra VTE bij de overbelaste dienst DWZ. Deze extra VTE worden deels back-office ingezet om de werklast van de externe dierenartsen (in de slachthuizen) op te kunnen nemen, deels gaat het over extra DWZ-inspecteurs met bijhorende administratieve ondersteuning voor die inspectiediensten. Deze meerkosten worden gecompenseerd op de budgetten voor subsidies dierenasielen en inspecties slachthuizen.</t>
  </si>
  <si>
    <r>
      <t xml:space="preserve">1- Het recurrente budget voorzien vanaf BO 2022 voor de ondersteuning van de dierenasielen bedraagt 1.828 keuro (na compensatie 172 keuro voor personeel). Op basis van de huidige informatie bedraagt de subsidie op kruissnelheid circa 1,2 mio. Dit is wel nog behoorlijk blind varen aangezien DWZ daar nog een groot stuk informatie mist om de exacte kostprijs te kunnen inschatten (nieuwe regeling in opstart). Daarnaast worden op dit budget ook nog de kosten voor  inbeslagnames aangerekend (100 keuro). </t>
    </r>
    <r>
      <rPr>
        <b/>
        <sz val="10"/>
        <rFont val="Times New Roman"/>
        <family val="1"/>
      </rPr>
      <t>Een potentiële besparing van 250 keuro lijkt haalbaar</t>
    </r>
    <r>
      <rPr>
        <sz val="10"/>
        <rFont val="Times New Roman"/>
        <family val="1"/>
      </rPr>
      <t xml:space="preserve"> op deze uitgavenpost, rekening houdende met de nog hangende politieke besprekingen/afspraken in kader van de personeelsproblematiek.</t>
    </r>
  </si>
  <si>
    <t>QB0-9QFDTMB-OW</t>
  </si>
  <si>
    <t>QB0 9QF100 3690</t>
  </si>
  <si>
    <t>ONTVANGSTEN DWZ-FONDS</t>
  </si>
  <si>
    <t>Dierenwelzijnsfonds  gespijsd met de inkomsten binnen de sector.</t>
  </si>
  <si>
    <t>ondersteunen dierenwelzijnsbeleid</t>
  </si>
  <si>
    <t>Begrotingsdecreet</t>
  </si>
  <si>
    <t>creëren budgettaire ruimte voor dierenwelzijnsbeleid (beleidsondersteunend, onderzoek, handhaving)</t>
  </si>
  <si>
    <t>Decreet houdende bepalingen tot begeleiding van de begroting 2015</t>
  </si>
  <si>
    <t>dOMG: beheer ontvangsten en uitgaven</t>
  </si>
  <si>
    <t>mogelijk ontvangen ondersteuning voor wetenschappelijk onderzoek</t>
  </si>
  <si>
    <t>bepaald in Decreet houdende bepalingen tot begeleiding van de begroting 2015</t>
  </si>
  <si>
    <t>constant, met eenmalige hogere ontvangsten enkele jaren geleden als gevolg van een erfenis</t>
  </si>
  <si>
    <t>Door afroming op de andere 2 posten is op termijn een verschuiving naar meer uitgaven op het Fonds mogelijk, waarbij het evenwicht tussen inkomsten en uitgaven bewaakt zal moeten worden. Extra inzetten op terugvorderen kosten inbeslagname kan inkomsten doen toenemen (al is betalingsbereidheid niet groot). Als gedacht moet worden aan nieuwe inkomstenbronnen: betalend maken vergunningen en certificaten ikv vervoer van dieren, verhogen retributies voor erkenningsaanvragen, retributies heffen op controles door externe dierenartsen (cfr FAVV), hercontroles na eerder vastgestelde overtredingen betalend maken (cfr FAVV)</t>
  </si>
  <si>
    <t xml:space="preserve">1- Het DWZ-Fonds heeft tijdens de opstartperiode van het nieuwe beleid inzake inspecties slachthuizen en subsidies dierenasielen een saldo opgebouwd van circa 3,3 mio euro. ESR-matig wordt er jaarlijks gerekend op 756 keuro ESR-uitgaven binnen het Fonds. Extra uitgaven betekenen extra ESR-uitgaven. 
2- Qua nieuwe ontvangsten is de afweging te maken tussen retributie-systeen en heffingen. 
Retributies
- Voordeel: wordt enkel betaald als er een prestatie geleverd wordt =&gt; er is geen verwachting over het aantal geleverde prestaties naar de overheid toe
- Nadeel: enkel kostendekkend
Heffingen
- Voordeel: vrij stabiele inkomstenbron, in se niet kostgerelateerd
- Nadeel: mensen verwachten dan wel dat er iets tegenover staat, je moet kunnen uitleggen waarom je belast en wat je daarmee wil bereiken =&gt; vereist wellicht ook wel voldoende personeel, waar zowel DWZ als handhaving momenteel niet kunnen voldoen. Bij de opties wordt dan ook vooral gekeken naar retributies.
</t>
  </si>
  <si>
    <r>
      <t xml:space="preserve">1- Er zijn meerdere opties om het DWZ-beleid meer zelfbedruipend te kunnen maken. Concrete voorstellen:
a/ </t>
    </r>
    <r>
      <rPr>
        <b/>
        <sz val="10"/>
        <rFont val="Times New Roman"/>
        <family val="1"/>
      </rPr>
      <t>Nieuwe retributie op de controles door externe dierenartsen</t>
    </r>
    <r>
      <rPr>
        <sz val="10"/>
        <rFont val="Times New Roman"/>
        <family val="1"/>
      </rPr>
      <t xml:space="preserve">, naar analogie met de doorrekening door het FAVV richting slachthuizen. Federaal wordt dit voor de inspectietaken van het FAVV (voedselgerelateerd) nu al doorgerekend aan de 60 a 70 bestaande slachthuizen. Vlaanderen zou dit ook kunnen doorrekenen voor de DWZ-controles. Op basis van de kosten die de dienst DWZ-hieraan heeft, zou een </t>
    </r>
    <r>
      <rPr>
        <b/>
        <sz val="10"/>
        <rFont val="Times New Roman"/>
        <family val="1"/>
      </rPr>
      <t>totale kost van maximaal 1,3 miljoen euro vertaald kunnen worden in deze retributie</t>
    </r>
    <r>
      <rPr>
        <sz val="10"/>
        <rFont val="Times New Roman"/>
        <family val="1"/>
      </rPr>
      <t>. Dit zou neerkomen op een retributie per slachthuis van gemiddeld zo'n 20.000/jaar/slachthuis.
Daarnaast zijn er nog een aantal kleinere nieuwe inkomsten denkbaar:
b/ Nieuwe r</t>
    </r>
    <r>
      <rPr>
        <b/>
        <sz val="10"/>
        <rFont val="Times New Roman"/>
        <family val="1"/>
      </rPr>
      <t>etributie via het betalend maken van de vergunningen en certificaten in het kader van het vervoer van dieren en veevoeder</t>
    </r>
    <r>
      <rPr>
        <sz val="10"/>
        <rFont val="Times New Roman"/>
        <family val="1"/>
      </rPr>
      <t xml:space="preserve">: het gaat echter over slechts 200 vergunningen per jaar en &lt;100 keuringen per jaar, wat maakt dat deze retributie slechts een vrij </t>
    </r>
    <r>
      <rPr>
        <b/>
        <sz val="10"/>
        <rFont val="Times New Roman"/>
        <family val="1"/>
      </rPr>
      <t>bescheiden financieel potentieel</t>
    </r>
    <r>
      <rPr>
        <sz val="10"/>
        <rFont val="Times New Roman"/>
        <family val="1"/>
      </rPr>
      <t xml:space="preserve"> heeft. België is wel het enige land waar deze diensten gratis zijn. Bij invoering is het tarief regulerend aan te passen aan het gewenste type vervoer. 
c/ Het verhogen van de bestaande retributies voor erkenningsaanvragen, echter is de huidige retributie voor hondenkwekerijen, -pensions, -winkels, zoo's (500 tal) nu reeds ongeveer kostendekkend. Potentieel is dan ook zeer beperkt. 
d/ Via een nieuwe retributie de hercontroles na eerder vastgestelde overtredingen betalend maken, naar analogie met het FAVV. Dit is een zeer logische retributies in uitvoering van het regulerend beleid en de toepassing van de principe "vervuiler/gebruiker betaalt". Het potentieel in absolute getallen is wel beperkt, zodat de afweging gemaakt moet worden of de administratieve kost wel afweegt tegen de eventuele opbrengsten. </t>
    </r>
  </si>
  <si>
    <t>J. OVERZICHT EN ANALYSE BUDGETTAIRE INSTRUMENTEN DEPARTEMENT OMGEVING</t>
  </si>
  <si>
    <t>PR. QC V.D. UITGAVENBEGROTING, DAB MINAFONDS, DAB GRONDFONDS EN RUBICONFONDS</t>
  </si>
  <si>
    <t>ALGEMENE AANDACHTSPUNTEN OMGEVINGSBELEID IN VLAANDEREN:</t>
  </si>
  <si>
    <r>
      <t xml:space="preserve">1- De Vlaamse Regering keurde op 20 juli 2018 de strategische visie van het </t>
    </r>
    <r>
      <rPr>
        <b/>
        <sz val="10"/>
        <rFont val="Times New Roman"/>
        <family val="1"/>
      </rPr>
      <t xml:space="preserve">Beleidsplan Ruimte Vlaanderen –  BRV, ook gekend als de bouwshift </t>
    </r>
    <r>
      <rPr>
        <sz val="10"/>
        <rFont val="Times New Roman"/>
        <family val="1"/>
      </rPr>
      <t xml:space="preserve">– goed. Het instrumentendecreet, dat de vergoeding regelt in het geval gronden hierdoor aan waarde verliezen, werd nog niet goedgekeurd, waardoor de kostprijs hiervan nog niet werd meegenomen in voorliggende meerjarenraming. Deze kostprijs is moeilijk te ramen. Bij de goedkeuring van het witboek BRV werd een budgettaire impact-analyse gemaakt van een nulscenario en 4 alternatieve scenario’s over de periode 2017 tot 2040. In een nulscenario (geen stappen ondernomen) wordt een negatieve maatschappelijke impact van 33,2 miljard euro verwacht. In de alternatieve scenario’s wordt gesproken van winsten/kostenbesparingen van 12 miljard tot planschade kosten van 13 miljard. </t>
    </r>
    <r>
      <rPr>
        <b/>
        <sz val="10"/>
        <rFont val="Times New Roman"/>
        <family val="1"/>
      </rPr>
      <t xml:space="preserve">Momenteel wordt het benodigd budget van het instrumentendecreet geraamd op 5 tot 10 miljard euro gespreid over meerdere jaren. Dit betreft hoofdzakelijk het dekken van planschade ter bescherming van waardevolle bossen, signaalgebieden en bij het schrappen van woonreservegebieden. </t>
    </r>
    <r>
      <rPr>
        <sz val="10"/>
        <rFont val="Times New Roman"/>
        <family val="1"/>
      </rPr>
      <t xml:space="preserve">De potentiële planschade in het kader van het schrappen van woonreservegebieden wordt ruwweg geraamd op 1,3 miljard euro, ten laste van de begrotingen van de lokale besturen (igv. schrappingen voor 2040). De budgettaire impact voor deze en volgende legislatuur is echter zeer moeilijk te ramen aangezien de uitvoeringsinstrumenten en modaliteiten van BRV nog te beslissen zijn. </t>
    </r>
    <r>
      <rPr>
        <sz val="10"/>
        <color rgb="FFFF0000"/>
        <rFont val="Times New Roman"/>
        <family val="1"/>
      </rPr>
      <t xml:space="preserve">
</t>
    </r>
    <r>
      <rPr>
        <sz val="10"/>
        <rFont val="Times New Roman"/>
        <family val="1"/>
      </rPr>
      <t xml:space="preserve">
2- Alleszins volstaan de oude ruimtelijke instrumenten niet alleen als oplossing voor de grote ruimte- en omgevingsproblematiek (klimaat, energie, water, nitraat, vermesting, ...) in Vlaanderen. Er is nood aan samenwerking over beleidsvelden en beleidsdomeinen heen, met participatie van private actoren als publieke nutsbedrijven (drinkwater, waterzuivering, electriciteit en gas, ...), om zo oplossingen te vinden voor deze problematieken die zich niet via het huidige sectoraal denken laten oplossen.</t>
    </r>
  </si>
  <si>
    <t>Grondfonds/Rubiconfonds</t>
  </si>
  <si>
    <t>ONTVANGSTEN: Ontvangsten planbaten</t>
  </si>
  <si>
    <t>DEP/BJO</t>
  </si>
  <si>
    <t>Ontvangsten uit heffingsregeling planbaten. De planbatenheffing is een Vlaamse belasting op de meerwaarde die een perceel krijgt door een bestemmingswijziging naar aanleiding van een ruimtelijk uitvoeringsplan of RUP.</t>
  </si>
  <si>
    <t>Lopend/in herziening</t>
  </si>
  <si>
    <t>Aan te vullen door BJO</t>
  </si>
  <si>
    <r>
      <t xml:space="preserve">1- De financiering van BRV en de beoogde bouwshift zal een zeer grote financiële uitdaging vormen in de toekomst, in het bijzonder het eventueel uitkopen van (delen van) de bestemmingsvoorraad.De </t>
    </r>
    <r>
      <rPr>
        <b/>
        <sz val="10"/>
        <rFont val="Times New Roman"/>
        <family val="1"/>
      </rPr>
      <t xml:space="preserve">uitwerking van de modaliteiten voor het achterliggende instrumentendecreet </t>
    </r>
    <r>
      <rPr>
        <sz val="10"/>
        <rFont val="Times New Roman"/>
        <family val="1"/>
      </rPr>
      <t xml:space="preserve">is quasi volledig overgenomen door de Vlaamse regering en het Vlaamse parlement, waarbij men mikt op goedkeuring van het instrumentendecreet voor het zomerreces. Het basisidee bij het administratieve ontwerp was het idee "voor wat, hoort wat". In welke mate dit idee nog overeind blijft, is onduidelijk. Het is wel duidelijk dat er (via de pers) nieuwe </t>
    </r>
    <r>
      <rPr>
        <b/>
        <sz val="10"/>
        <rFont val="Times New Roman"/>
        <family val="1"/>
      </rPr>
      <t>uitgangspunten</t>
    </r>
    <r>
      <rPr>
        <sz val="10"/>
        <rFont val="Times New Roman"/>
        <family val="1"/>
      </rPr>
      <t xml:space="preserve"> naar voor geschoven worden </t>
    </r>
    <r>
      <rPr>
        <b/>
        <sz val="10"/>
        <rFont val="Times New Roman"/>
        <family val="1"/>
      </rPr>
      <t>die niet rijmen met de doelstellingen van de</t>
    </r>
    <r>
      <rPr>
        <sz val="10"/>
        <rFont val="Times New Roman"/>
        <family val="1"/>
      </rPr>
      <t xml:space="preserve"> </t>
    </r>
    <r>
      <rPr>
        <b/>
        <sz val="10"/>
        <rFont val="Times New Roman"/>
        <family val="1"/>
      </rPr>
      <t>VBH</t>
    </r>
    <r>
      <rPr>
        <sz val="10"/>
        <rFont val="Times New Roman"/>
        <family val="1"/>
      </rPr>
      <t xml:space="preserve"> inzake het streven naar kosteneffectieve invulling van de VO-doelstellingen en budgettaire besparingen:
- </t>
    </r>
    <r>
      <rPr>
        <b/>
        <sz val="10"/>
        <rFont val="Times New Roman"/>
        <family val="1"/>
      </rPr>
      <t xml:space="preserve">compensaties </t>
    </r>
    <r>
      <rPr>
        <sz val="10"/>
        <rFont val="Times New Roman"/>
        <family val="1"/>
      </rPr>
      <t xml:space="preserve">aan grondeigenaars die door toekomstige RUP's hun gronden omgezet zien </t>
    </r>
    <r>
      <rPr>
        <b/>
        <sz val="10"/>
        <rFont val="Times New Roman"/>
        <family val="1"/>
      </rPr>
      <t>op basis van de venale waarde</t>
    </r>
    <r>
      <rPr>
        <sz val="10"/>
        <rFont val="Times New Roman"/>
        <family val="1"/>
      </rPr>
      <t xml:space="preserve"> (i.e. de normale huidige verkoopwaarde igv bouwgrond) van de gronden is</t>
    </r>
    <r>
      <rPr>
        <b/>
        <sz val="10"/>
        <rFont val="Times New Roman"/>
        <family val="1"/>
      </rPr>
      <t xml:space="preserve"> zwaar overdreven</t>
    </r>
    <r>
      <rPr>
        <sz val="10"/>
        <rFont val="Times New Roman"/>
        <family val="1"/>
      </rPr>
      <t xml:space="preserve"> en in sommige gevallen zelfs moeilijk te verdedigen. Ten eerste is de waarde van die gronden zonder bouwvergunning niet de venale waarde,  ten tweede worden de (veelal groot)grondeigenaars de facto beloond voor hun grondspeculatie zonder tegenprestatie. De betaalde aanprijzen voor die gronden liggen veel veel lager dan de venale waarde van die gronden en dit gaat in de globaliteit over </t>
    </r>
    <r>
      <rPr>
        <b/>
        <sz val="10"/>
        <rFont val="Times New Roman"/>
        <family val="1"/>
      </rPr>
      <t>(onnodige) gigantische extra planschadevergoedingen aan projectontwikkelaars, andere overheden, OCMW's, Sociale Huisvestingsmaatschappijen, enzovoort</t>
    </r>
    <r>
      <rPr>
        <sz val="10"/>
        <rFont val="Times New Roman"/>
        <family val="1"/>
      </rPr>
      <t>. 
- aan de ontvangstenzijde van de planbatenvergoedingen zien we dan weer het tegenovergestelde effect; de vastgoedmeerwaarde die grondeigenaars boeken bij een bestemmingswijziging wordt slechts deels afgeroomd; volgens de bovenstaande redenering zou dit dan toch ook op basis van de volledige venale waarde moeten belast worden? De planbatenheffing bedraagt tussen 1% en 30% van de geschatte meerwaarde van het perceel.  
2- De achterliggende</t>
    </r>
    <r>
      <rPr>
        <b/>
        <sz val="10"/>
        <rFont val="Times New Roman"/>
        <family val="1"/>
      </rPr>
      <t xml:space="preserve"> visie tot het niet aansnijden van woonuitbreidingsgebieden, waardevolle bos- en natuurgebieden en (watergevoelige) signaalgebieden via nieuwe RUP's is wel overduidelijk een zeer goede visie, die op termijn Vlaanderen gigantische bedragen aan overheidsuitgaven in deze gebieden zal besparen. Alleen dient deze visie ook uitgewerkt te worden op de juiste effectieve en betaalbare wijze.</t>
    </r>
    <r>
      <rPr>
        <sz val="10"/>
        <rFont val="Times New Roman"/>
        <family val="1"/>
      </rPr>
      <t xml:space="preserve">
</t>
    </r>
  </si>
  <si>
    <t>QBZ-3QCE2NG-WT</t>
  </si>
  <si>
    <t>QBZ 3QC102 5320</t>
  </si>
  <si>
    <t>PLANSCHADEDOSSIERS</t>
  </si>
  <si>
    <t>Uitgaven in het kader van de uitbetaling van planschadevergoedingen. Planschadevergoeding wordt toegekend aan eigenaars wiens grond een waardevermindering heeft ondergaan ten gevolge van een RUP.</t>
  </si>
  <si>
    <t xml:space="preserve">Planschadevergoeding wordt toegekend aan eigenaar wiens grond een waardevermindering heeft ondergaan ten gevolge van een RUP </t>
  </si>
  <si>
    <t>art. 2.6.1 e.v. VCRO</t>
  </si>
  <si>
    <t>Correctie t.a.v. de betrokken eigenaars</t>
  </si>
  <si>
    <t>Toekomstonzekerheid en uitstel harde implementatie bouwshift zorgt net voor een bouwversnelling ("bouwen nu het nog kan")</t>
  </si>
  <si>
    <t>CRO en voorgangers</t>
  </si>
  <si>
    <t>BJO en GOP</t>
  </si>
  <si>
    <t>wordt soms mee gedagvaard</t>
  </si>
  <si>
    <t>begunstigden van planschadevergoeding</t>
  </si>
  <si>
    <t>Uitgave DAB Grondfonds</t>
  </si>
  <si>
    <t>Onregelmatige uitgavenlijn. Enkele zware dossiers zullen de eerste jaren betaald moeten worden. Bedrag afhankelijk van externe factoren, oordeel rechter. Onverwachte rechterlijke uitspraken kunnen budgettair moeilijk liggen</t>
  </si>
  <si>
    <t>Grondfonds, uitzonderlijk (50%) VFLD</t>
  </si>
  <si>
    <t>Zie ontwerp van instrumentendecreet in behandeling in Vl. Parl.</t>
  </si>
  <si>
    <t xml:space="preserve">1- Het studierapport Budgettaire en financiële impact van het transitietraject in het Witboek Beleidsplan Ruimte Vlaanderen | FRIS onderzoeksportaal (researchportal.be) geeft inzicht in de meest relevante kosten en baten die zich voordoen bij het realiseren van het transitietraject ‘naar 0 hectare bijkomend netto ruimtebeslag per dag (= strategische visie BRV). Het scenario van het schrappen van WUG/WORG is hierin opgenomen.
</t>
  </si>
  <si>
    <r>
      <t xml:space="preserve">Ten laste van het Grondfonds is er een lijst van (dd. september 2019 - nu nog representatief) in totaal 84 hangende (plan)schadedossiers (huidige regeling vóór instrumentendecreet), waarvan in 28 dossiers reeds een pleitdatum (zittingsdag) werd vastgelegd. De overige 56 procedures zijn dus nog lopende maar zonder vastgestelde pleitdatum. </t>
    </r>
    <r>
      <rPr>
        <b/>
        <sz val="10"/>
        <rFont val="Times New Roman"/>
        <family val="1"/>
      </rPr>
      <t xml:space="preserve">Het totale bedrag van de vorderingen voor planschade, vermeerderd met intresten berekend tot 01.03.2019, bedraagt 190.707.543 euro (zie kolom J). Voor de zaken met een pleitdatum gaat het over een bedrag van 46.201.909 euro, voor de zaken zonder pleitdatum gaat het over een bedrag van 144.505.634 euro. Het beschikbare saldo in het Grondfonds bedraagt ongeveer 34 miljoen euro.
</t>
    </r>
    <r>
      <rPr>
        <sz val="10"/>
        <rFont val="Times New Roman"/>
        <family val="1"/>
      </rPr>
      <t xml:space="preserve">
Bij deze bedragen dient verder het volgende te worden opgemerkt:
- Bepaalde dagvaardingen bevatten slechts een provisioneel gevorderd bedrag van 1 euro, en verwijzen voor het overige naar een bedrag dat door de deskundige/rechtbank moet worden bepaald. Deze vorderingen staan aangeduid met 1 euro als gevorderd bedrag;
- Bepaalde (plan)schadevergoedingen worden mogelijks deels ten laste genomen door het VFLD, voor maximaal 50% van de hoofdsom, en 50% van de interesten (beperkt tot interesten tot 30 juni 2014). De betrokken dossiers werden in kolom B aangeduid met een aanmeldingsnummer (jaar/volgnummer).
</t>
    </r>
  </si>
  <si>
    <t>QB0-1QCE2NO-IS</t>
  </si>
  <si>
    <t>QB0 1QC196 4140</t>
  </si>
  <si>
    <t>DOTATIE RUBICONFONDS</t>
  </si>
  <si>
    <t xml:space="preserve">Toelage aan het Rubiconfonds voor het uitbetalen van planschadevergoeding in het kader van de aanduiding van watergevoelige openruimtegebieden (signaalgebieden) door de Vlaamse Regering; </t>
  </si>
  <si>
    <t>Net lopend sinds 2019</t>
  </si>
  <si>
    <t>- Rubiconfonds werd opgericht na hevige overstromingen van 2002 met initiële doel om voorfinanciering op zich te nemen als er herstelkosten zijn in gebieden die getroffen zijn door overstromingen of om preventieve acties te nemen tegen overstromingsschade, later geëvolueerd naar fonds om planschade te betalen;
- planschadecompensatie, waar eigenaars in bepaalde gevallen recht op hebben, is vaak een struikelblok voor lokale besturen om de stap te zetten naar een proactief beleid dat overstromingsrisico’s inperkt; 
- de planschadevergoeding betalen afkomstig van de aanduiding van watergevoelige openruimtegebieden (signaalgebieden) door de Vlaamse Regering; 
- subsidies verlenen aan provincie- en gemeentebesturen met als doel een terugbetaling van 60% van de kosten voor planschadevergoedingen van gemeentelijke en provinciale ruimtelijke uitvoeringsplannen voor percelen volledig of deels gelegen binnen een door de Vlaamse Regering goedgekeurd signaalgebied</t>
  </si>
  <si>
    <t>Decreet van 27 juni 2003 houdende bepalingen tot begeleiding van de aanpassing van de begroting 2003 (oprichting Rubiconfonds)
- Besluit van de Vlaamse Regering houdende nadere regels betreffende de toekenning van subsidies in het kader van het Rubiconfonds https://codex.vlaanderen.be/PrintDocument.ashx?id=1024593&amp;datum=&amp;geannoteerd=false&amp;print=false</t>
  </si>
  <si>
    <t>2003 via decretale oprichting Rubiconfonds</t>
  </si>
  <si>
    <t>Vrijwaren open ruimte; aanpak overstromingsproblematiek; vergoeden burgers bij herbestemming naar open ruimte</t>
  </si>
  <si>
    <t>Nog niet gestart</t>
  </si>
  <si>
    <t>- VCRO
- De subsidies uit het Rubiconfonds zijn decretaal geregeld en worden met besluiten van de Vlaamse Regering geoperationaliseerd: Besluit van de Vlaamse Regering houdende nadere regels betreffende de toekenning van subsidies in het kader van het Rubiconfonds https://codex.vlaanderen.be/PrintDocument.ashx?id=1024593&amp;datum=&amp;geannoteerd=false&amp;print=false</t>
  </si>
  <si>
    <t>- VLABEL: planbaten = ontvangsten Rubiconfonds
- dOMG: aanduiding WORG's / subsidies lokale besturen</t>
  </si>
  <si>
    <t>- opmaak RUP's,
- aanvraag subsidie</t>
  </si>
  <si>
    <t>vraag tot planschadevergoeding</t>
  </si>
  <si>
    <t>Uitgave MVG (toelage)</t>
  </si>
  <si>
    <t>1.      Regeerakkoord: onmiddellijk na goedkeuring instrumentendecreet in te zetten voor aanduiding WORG.
2. Afspraak kabinet: terugbetaling planschadekosten RUP’s signaalgebieden gemeenten en provincies optrekken van 60% naar 100%; 
3. Voorstel dOMG: inkanteling Rubiconfonds in BRV-fonds</t>
  </si>
  <si>
    <t>Het Rubiconfonds wordt gespijsd via: - de opbrengsten van de planbatenheffing voor bestemmingswijzigingen naar een zone bestemd voor bedrijven; - de inkomsten die voortvloeien uit de activiteiten van het Fonds; 
- dotaties. 
 Hiervoor werd in 2020 een eerste dotatie van 15.000 keuro richting het Rubiconfonds voorzien (via QB0-1QCE2NO-IS), met het oog op het opbouwen van voldoende middelen voor een eerste verwachte piek in uitgaven voor planschade als gevolg van de aanduiding van watergevoelige openruimtegebieden (signaalgebieden). 
De middelen van het Rubiconfonds kunnen worden gebruikt om: - de planschadevergoeding van de aanduiding van watergevoelige openruimtegebieden (signaalgebieden) door de Vlaamse Regering; - subsidies te verlenen aan provincie- en gemeentebesturen met als doel een terugbetaling van 60% van de kosten voor planschadevergoedingen van gemeentelijke en provinciale RUP's voor percelen volledig of deels gelegen binnen een door de Vlaamse Regering goedgekeurd signaalgebied.</t>
  </si>
  <si>
    <t>Onzekerheid over planschadevergoeding en vastleggingen ten vroegste einde legislatuur mogelijk</t>
  </si>
  <si>
    <t xml:space="preserve">Onzekerheid in verwachte timing instrumentendecreet zorgt ervoor dat de vergoedingsregels en procedure voor planschadevergoeding wijzigen en dat voorziene middelen nog niet aangewend zijn.
</t>
  </si>
  <si>
    <t xml:space="preserve">1- In afwachting van de echte start van het BRV-beleid via het instrumentendecreet en de regeling rond signaalgebieden worden er al jaren geen uitgaven uitgevoerd op het Rubiconfonds. De middelen uit het Rubiconfonds zullen dan aangewend worden voor het uitbetalen van planschade in geval van schrapping harde functie in watergevoelig gebied. De berekening van de planschade/baten staat in volgende FAQ Planschade - Planbaten_0.pdf (vlaanderen.be) uitgelegd.
</t>
  </si>
  <si>
    <r>
      <t xml:space="preserve">1- De Vlaamse Regering keurde op 20 juli 2018 de strategische visie van het Beleidsplan Ruimte Vlaanderen –  BRV, ook gekend als de bouwshift – goed. Het instrumentendecreet, dat de vergoeding regelt in het geval gronden hierdoor aan waarde verliezen, werd nog niet goedgekeurd, waardoor de kostprijs hiervan nog niet werd meegenomen in voorliggende meerjarenraming. Deze kostprijs is moeilijk te ramen. 
Momenteel wordt het benodigd budget voor de vrijwaring van deze signaalgebieden geraamd op 5 tot 10 miljard euro gespreid over meerdere jaren. Dit betreft hoofdzakelijk het dekken van planschade ter bescherming van waardevolle bossen, signaalgebieden en bij het schrappen van woonreservegebieden. De budgettaire impact voor deze en volgende legislatuur is echter zeer moeilijk te ramen aangezien de uitvoeringsinstrumenten en modaliteiten van BRV nog te beslissen zijn. </t>
    </r>
    <r>
      <rPr>
        <b/>
        <sz val="10"/>
        <rFont val="Times New Roman"/>
        <family val="1"/>
      </rPr>
      <t>De potentiële planschade in het kader van signaalgebieden wordt ingeschat op meer dan 1 miljard euro, over een periode van 10-20 jaar. In de begroting staat vanaf 2019 jaarlijks 15 miljoen euro toelage aan het Rubiconfonds ingeschreven ter dekking van deze kost...</t>
    </r>
  </si>
  <si>
    <t>QBZ 3QC100 1211</t>
  </si>
  <si>
    <t>WERKINGSUITGAVEN INCLUSIEF PROCEDURE- EN GERECHTSKOSTEN</t>
  </si>
  <si>
    <t>Betalingen erelonen advocaten VO in RO-dossiers en gerechtskosten evenals rechtsplegingsvergoedingen in deze dossiers</t>
  </si>
  <si>
    <t>Vnl. vergoeding voor prestaties advocaten; betaling van gerechtskosten en RPV</t>
  </si>
  <si>
    <t>BJO</t>
  </si>
  <si>
    <t>Advocaten die VG vertegenwoordigen</t>
  </si>
  <si>
    <t>Toenemend, jaarlijks ca 1 miljoen euro uitgaven</t>
  </si>
  <si>
    <t>Het betreft recurrente uitgaven die we moeten maken om de advocaten te betalen die aangesteld worden ter verdediging van de belangen van het VG in gerechtelijke procedures, vnl. ingesteld door derden tegen het VG (+ betaling van gerechtskosten en RPV in die procedures). Daarbij komt dat het bedrag werd verhoogd omdat de voorbije jaren een structureel tekort op deze post zat.</t>
  </si>
  <si>
    <t xml:space="preserve">1-Robuuste regelgeving is een belangrijk aspect om een grote hoeveelheid gerechtsdossiers te vermijden. De huidige regelgeving kan vanuit dit oogpunt verder verbeterd worden.
2- Vele dossiers worden niet door de adminstratie geïnitieerd/gecontinueerd maar door het kabinet van de bevoegde (vorige en huidige) ministers. Geregeld valt het voor dat er door de kabinetten extern advies gevraagd wordt ter bevestiging en/of versterking van interne adviezen.
</t>
  </si>
  <si>
    <t>gewisseld</t>
  </si>
  <si>
    <t>QBX-3QCE2OA-WT</t>
  </si>
  <si>
    <t xml:space="preserve">QBX 3QC076 3200
</t>
  </si>
  <si>
    <t xml:space="preserve">PROCEDURE- EN GERECHTSKOSTEN EN SCHADEVERGOEDINGEN </t>
  </si>
  <si>
    <t>Betalingen erelonen advocaten VO in milieu-dossiers en gerechtskosten evenals rechtsplegingsvergoedingen in deze dossiers</t>
  </si>
  <si>
    <t>Toenemend</t>
  </si>
  <si>
    <t>QBZ-3QCE2NF-WT</t>
  </si>
  <si>
    <t>QBZ 3QC103 1211</t>
  </si>
  <si>
    <r>
      <t xml:space="preserve">Betaling advocaten- en gerechtskosten in het kader van </t>
    </r>
    <r>
      <rPr>
        <b/>
        <sz val="10"/>
        <rFont val="Times New Roman"/>
        <family val="1"/>
      </rPr>
      <t>handhaving</t>
    </r>
    <r>
      <rPr>
        <sz val="10"/>
        <rFont val="Times New Roman"/>
        <family val="1"/>
      </rPr>
      <t xml:space="preserve"> Ruimtelijke Ordening</t>
    </r>
  </si>
  <si>
    <t>Herstel van de ruimtelijke ordening via gerechtelijke en bestuurlijke herstelmaatregelen + handhaving van de regels door het opleggen van boetes</t>
  </si>
  <si>
    <t xml:space="preserve">Ontvangsten : dwangsommen, bestuurlijke geldboetes, rechtsplegingsvergoedingen. Uitgaven: advocaatkosten, gedingkosten. </t>
  </si>
  <si>
    <t xml:space="preserve">Het betreft recurrente uitgaven die we moeten maken om de advocaten te betalen die aangesteld worden ter verdediging van de belangen van het VG in gerechtelijke procedures, vnl. ingesteld door derden tegen het VG (+ betaling van gerechtskosten en RPV in die procedures). 
</t>
  </si>
  <si>
    <t xml:space="preserve">1- Deze procedure- en gerechtskosten in uitvoering van het (sowieso meer juridisch getinte) handhavingsbeleid rond ruimtelijke ordening lijken minder besparingspotentieel te hebben dan de vorige 2 uitgavenposten. </t>
  </si>
  <si>
    <t>Vernieuwingsfonds</t>
  </si>
  <si>
    <t>ONTVANGSTEN: Ontvangsten leegstandsheffing</t>
  </si>
  <si>
    <t>DEP/GOP</t>
  </si>
  <si>
    <t>Leegstandsheffing</t>
  </si>
  <si>
    <t>Reactivering van leegstaande en onderbenutte bedrijfsruimtes en tegengaan van stedelijk verval - bestrijding en voorkoming van leegstand en verwaarlozing van bedrijfsruimten</t>
  </si>
  <si>
    <t>Leegstandsdecreet en uitvoeringsbesluit</t>
  </si>
  <si>
    <t>wegwerken leegstand en verwaarlozing</t>
  </si>
  <si>
    <t>Marktverstoring door verwervingssubsidie.
Onvoldoende accurate inventaris waarbij gebouwen soms pas op de inventaris gezet worden op moment dat men gebruik wil maken van de mogelijkheden tot subsidie waardoor de inventaris niet altijd de rol kan spelen als versneller in aanpak leegstand en verwaarlozing.
Verschillende actoren geven aan dat het niet de subsidie is die de hefboom was voor de aanpak van de leegstand of verwaarlozing.</t>
  </si>
  <si>
    <t>decreet van 19 april 1995 houdende maatregelen ter bestrijding en voorkoming van leegstand en verwaarlozing van bedrijfsruimten + vergunningenbeleid</t>
  </si>
  <si>
    <t>voor 2014 (decreet) + continue actualisatie (vergunningenbeleid)</t>
  </si>
  <si>
    <t>aanbieden sanerings- en verwervingssubsidie bij voldoen van ingediend dossier aan voorwaarden opgenomen in BVR (dus niet via oproep)</t>
  </si>
  <si>
    <t>o jaarlijkse actualisatie gemeenteljke lijst van leegstaande en verwaarloosde bedrijfsgebouwen  en organisatie openbaar onderzoek
o mogelijke begunstigde van verwervingssubsidie (bij voldoen dossier aan voorwaarden uit decreet/BVR: opname in inventaris, situering, raming kostprijs, verantwoordingsnota verwerving)
o mogelijke begunstigde van saneringssubsidie (bij voldoen dossier aan voorwaarden uit Decreet/MB: opname in inventaris, ontwerpdossier saneringswerkzaamheden met omgevingsvergunning/stedenbouwkundig attest herbestemmingswerkzaamheden)</t>
  </si>
  <si>
    <t>mogelijke begunstigde van saneringssubsidie (bij voldoen dossier aan voorwaarden uit BVR: opname in inventaris, volledig aanvraagdossier saneringswerkzaamheden met omgevingsvergunning/stedebouwkundig attest herbestemmingswerkzaamheden )</t>
  </si>
  <si>
    <t>ontvangst VLABEL, via heffing + uitgave dOMG, subsidie (verwerving + sanering)</t>
  </si>
  <si>
    <t>uitgave dOMG: stabiel tot en met 2019, 2020 versnelling, 2021 uitgeputte reserve (enkel aangevuld via jaarlijkse heffing)</t>
  </si>
  <si>
    <t>de subsidie wordt mede betaald via heffing op leegstand en verwaarlozing op Vlaams niveau</t>
  </si>
  <si>
    <t>evaluatie leegstandsdecreet</t>
  </si>
  <si>
    <t>1- Een eventuele lineaire budgetbesparing op dit budget zou onder constant beleid resulteren in een langer uitgesmeerde doorlooptijd voor de subsidiedossiers. Aangezien leegstandssubsidies ook deel uitmaken van het Vlaamse relanceplan kan dit niet de bedoeling zijn.</t>
  </si>
  <si>
    <t>QB0-1QCE4NE-WT</t>
  </si>
  <si>
    <t>QB0 1QC195 5112</t>
  </si>
  <si>
    <t>ONDERSTEUNING VOOR VERWERVING EN SANERING VAN LEEGSTAANDE EN/OF VERWAARLOOSDE BEDRIJFSRUIMTES (VERNIEUWINGSFONDS)</t>
  </si>
  <si>
    <t>Subsidiëring bestrijding en voorkoming van leegstand en verwaarlozing van bedrijfsruimtes</t>
  </si>
  <si>
    <t xml:space="preserve">er worden subsidies verleend aan zowel private als openbare sector op 1QC195.
</t>
  </si>
  <si>
    <t>QB0-1QCE2ND-WT</t>
  </si>
  <si>
    <t>QB0 1QC174 5111</t>
  </si>
  <si>
    <t>ONDERSTEUNING VOOR VERWERVING EN SANERING VAN LEEGSTAANDE EN/OF VERWAARLOOSDE BEDRIJFSRUIMTES</t>
  </si>
  <si>
    <t>1QC174: enkel verlening van subsidies aan private sector, mogelijks is hier geen decretale reden voor, enkel praktische reden. Lopende vraag/discussie hierover.</t>
  </si>
  <si>
    <t>QB0-1QCE2EA-WT</t>
  </si>
  <si>
    <t>QB0 1QC117 6321</t>
  </si>
  <si>
    <t>SUBSIDIES EROSIEBESTRIJDING</t>
  </si>
  <si>
    <t>Subsidies voor erosiebestrijdingsmaatregelen</t>
  </si>
  <si>
    <t>Beleidsnota: De subsidies via het erosiebesluit zijn een belangrijke hefboom om modderstromen aan te pakken, de aanvoer van sediment naar de waterlopen te verminderen en de omgeving weerbaar te maken in functie van klimaatadaptatie. Erosiebesluit, artikel 1: De maatregelen via het erosiebesluit zijn gericht op het afremmen of opvangen van het oppervlakkig afstromend water op de percelen of zo snel mogelijk na het verlaten van de percelen, zodat bodemerosie wordt voorkomen en de sedimentlast van het afstromend water beperkt wordt.</t>
  </si>
  <si>
    <t>Beleidsnota 2019-2024, ISE 10: Bodem en Ondergrond. BVR van 8 mei 2009 betreffende de erosiebestrijding</t>
  </si>
  <si>
    <t>bescherming van de bodem; voorkomen van modderstromen en modderoverlast in dorpskernen; vermindering van sedimentaanvoer naar de waterlopen (realisatie van doelstelling binnen de stroomgebiedbeheerplannen); weerbaar maken van de omgeving in functie van klimaatadaptatie</t>
  </si>
  <si>
    <t>BVR van 8 mei 2009 betreffende de erosiebestrijding</t>
  </si>
  <si>
    <t xml:space="preserve"> /</t>
  </si>
  <si>
    <t>DOMG, VMM</t>
  </si>
  <si>
    <t>gemeenten kunnen een subsidie krijgen voor de opmaak van een erosiebestrijdingsplan en het aanstellen van een erosiecoördinator, alsook voor het uitvoeren van kleinschalige erosiebestrijdingswerken</t>
  </si>
  <si>
    <t>subsidie</t>
  </si>
  <si>
    <t>voorbije jaren nagenoeg volledige benutting of tekort in krediet; komende jaren structureel tekort verwacht</t>
  </si>
  <si>
    <t>geen bijzonderheden in financieringsmechanisme</t>
  </si>
  <si>
    <t xml:space="preserve">Evaluatie van de werking van het erosiebesluit, 2018. Contactpersonen: Jan Vermang &amp; Liesbeth Vandekerckhove. Evaluatie van het Vlaamse erosiebeleid: in dit kader zal de werking en de effectiviteit van het Erosiebesluit en de relatie tot andere instrumenten (oa beheerovereenkomsten, randvoorwaarden erosie, etc) worden geëvalueerd. Timing: april - december 2021. Contactpersoon: Martien Swerts </t>
  </si>
  <si>
    <t>1- De subsidieregeling werd 20 jaar geleden opgestart, en dit initieel om de baggerkosten in Vlaanderen te doen dalen. Het positieve effect van deze subsidieregeling zit niet alleen bij de lokale besturen (en de tegen erosie/modderstromen beschermde burgers), maar ook zeker bij de waterloopbeheerders zoals VMM en de provincies die hun baggerkosten zien dalen (minder sediment in de waterlopen) en bij de waterzuivering (minder modder in riolering, pompstations en waterzuiveringsstations). Afkoppelingsprojecten in erosiegevoelig gebied worden niet gesubsidieerd als er geen flankerende erosiebestrijdingsmaatregelen zijn. De erosiebestrijding heeft dan ook baat bij een sterk geïntegreerde aanpak.
2- Er bestaat al een gedeeltelijke toepassing van het principe 'de vervuiler/veroorzaker betaalt'. De schuldvraag igv. schade door modderstromen is echter veelal moeilijk te bepalen ikv. het wetboek. De modder komt immers veelal van landbouwgebieden ipv. individuele percelen. Op de zeer hoog en hoog erosiegevoelige landbouwpercelen bestaan er verplichte erosiemaatregelen. Deze verplichtingen gelden voor 50.000 ha van de in totaal 350.000 ha erosiegevoelige gronden. Voor de andere betrokken gebieden zijn de maatregelen bij de landbouwers op vrijwillige basis, bijvoorbeeld via de beheerovereenkomsten erosie. Deze flankerende beheerovereenkomsten erosie worden wel herbekeken ikv. het nieuw EU landbouwbeleid.
3- Waar mogelijk is er reeds samenwerking met de natuursector (ANB, natuurpunt), maar het aantal projecten ifv. natuurbescherming is nog beperkt. Dat is te wijten aan de gemeenten die hun prioriteiten voor projecten bij bescherming van burgers en waterlopen leggen en maar beperkt bij bescherming van natuurgebieden. Extra aandacht / extra stuimulans hiervoor is wenselijk.  
4- De subsidie voor een erosiecoördinator is belangrijk voor de concretisering op het terrein, én is goedkoper dan het werken via studiebureaus. Er is dankzij de erosiecoördinator een goede afstemming met andere actoren, bv. met de afkoppelingsprojecten van Aquafin (om dure verwerking van modderwater te mijden).
5- Gegeven de klimaatevolutie (natte winters, droge zomers met intense onweders) is er geen afname te verwachten van het van belang van erosiebestrijding (verhoogd risico op modderstromen).
6- De regeling bestaat uit volgende onderscheiden subsidies: a/ subsidies voor opmaak erosiebestrijdingsplannen (zeldzaam); b/ subsidies voor de lokale erosiecoördinatoren (aan 25-35% ); c/ investeringssubsidies (aan-75%). Het subsidiepercentage van 75% is volgens de evaluatie vanwege de lokale besturen dé stimulans voor actie op dit gebied. Er is bovendien een groot verschil per gemeente qua problematiek-bewustheid, waardoor een stimulering nodig is. 
7- Een budgetbesparing zal leiden tot een rangschikking van de projecten (hierbij is kosteneffectiviteit 1 van de 8 criteria), waarbij er meerdere projecten dan afvallen, wat leidt tot langere doorlooptijden.</t>
  </si>
  <si>
    <t xml:space="preserve">1- Gemiddeld gezien komen de subsidie-aanvragen jaarlijks ongeveer overeen met de beschikbare middelen, wat jaarlijks leidt tot een volledige benutting van deze middelen. Na 20 jaar beleid komt er nu echter een hernieuwingsgolf op ons af met de afloop van de 20-jarige rechten van opstal. De meerkost hiervan wordt ingeschat op circa 350 keuro per jaar gedurende 5 jaar, of een meerkost van 2 mio euro in totaal. </t>
  </si>
  <si>
    <t>QBX-3QCH2NY-IS</t>
  </si>
  <si>
    <t>QBX 3QC049 6141</t>
  </si>
  <si>
    <t>TOELAGE VLM VOOR UITGAVEN IN HET KADER VAN RUILVERKAVELINGSPROJECTEN</t>
  </si>
  <si>
    <t>Toelage aan VLM ikv. subsidies aan ruilverkavelingscomités voor inrichtingsmaatregelen</t>
  </si>
  <si>
    <t>Verbeteren landbouwstructuur (herverkaveling percelen) i.f.v. rendabele en duurzame landbouwuitbatingen, in combinatie met verbeteren algemene omgevingskwaliteit van landelijke gebieden via aanpak van natuur- en waterdoelstellingen, maatregelen voor recreatief medegebruik (m.i.v. verkeersveiligheid), aandacht voor landschap en cultuurhistorisch en archeologisch erfgoed, leefbaarheid van dorpen.</t>
  </si>
  <si>
    <t>ruilverkavelingswet van 22 juli 1970 aangevuld door wet van 1978, beleidsmatige richtlijn minister 30 mei 1996, ook in huidige BBT21 (SD4-OD2)</t>
  </si>
  <si>
    <t>1956, vervangen in 1970 met aanvulling in 1978, uitgebreid in 1996</t>
  </si>
  <si>
    <t>Ruilverkaveling wordt sinds 1956 toegepast om de productieomstandigheden van landbouwbedrijven te verbeteren. Veranderende maatschappelijke omstandigheden hebben een voortdurende invloed gehad op het instrument, dat steeds op een flexibele manier heeft ingespeeld op de veranderende maatschappelijke omstandigheden en beleidsmatige doelstellingen. Vandaag is ruilverkaveling een instrument dat staat voor een eigentijdse inrichting met aandacht voor natuur (IHD, ...), water (buffering, infiltratie, ...), milieu, recreatie (trage wegen, fietspaden, ...), landschap en erfgoed, leefbaarheid van dorpen (verkeersveiligheid, ...). De ruilverkavelingsplannen worden opgemaakt door een coördinatiecommissie (de voorloper van een ruilverkavelingscomité) in overleg met alle betrokken partijen en omvatten de uitwerking van een visie voor de herinrichting van het projectgebied (randvoorwaarden voor de uit te voeren herverkaveling, geplande ingrepen, ...).</t>
  </si>
  <si>
    <t>Uitwerking herverkaveling en uitvoering begeleidende inrichtingswerken vergen tijd, daardoor voortdurende wisselwerking met autonome evolutie in het gebied</t>
  </si>
  <si>
    <t>- wet van 22 juli 1970 op de ruilverkaveling van landeigendommen uit kracht van de wet, aangevuld door de wet van 11 augustus 1978 met bijzondere beoalingen eigen aan het Vlaamse Gewest
'- besluit van de Vlaamse Regering van 20 juli 1994 tot vaststelling van de bijdrage van het Vlaamse Gewest in de uitgaven voor de werken uitgevoerd door de ruilverka-velingscomités</t>
  </si>
  <si>
    <t>1956, aanpassing 1970/1978, verbreding 1996</t>
  </si>
  <si>
    <t>Kadaster (lid van RVKcomité)</t>
  </si>
  <si>
    <t>Ruilverkavelingscomités (beslissingsorganen, finale begunstigden van de subsidies), VLM (motor achter RVKcomités, rekenplichtig voor de RVKcomités), DOMG (voorzitterschap RVKcomités, subsidiëring uitvoering)</t>
  </si>
  <si>
    <t>- provincie en gemeenten: adviesinstantie over aanpassing wegen- en waterlopen
'- provincie en gemeenten: cofinanciering en beheer van bepaalde maatregelen</t>
  </si>
  <si>
    <t>alle eigenaars en gebruikers (zowel private als overheden) van kadastrale percelen waarvan bepaald is dat ze tot de ruilverkaveling behoren, zijn gevat door de herverkaveling</t>
  </si>
  <si>
    <t>constant beleid (momenteel), opschaling mogelijk mits aanpak capaciteitsvraagstuk</t>
  </si>
  <si>
    <t>Vlaams Gewest draagt bij in kosten uitvoering RVKwerken door toekenning werk-specifieke toelages aan VLM, procentueel aandeel Vlaams Gewest is afhankelijk van de aard van de werken. De bijdrages worden toegekend aan de VLM (als rekenplichtige van de RVKcomités) voor de financiering van de RVKwerken.</t>
  </si>
  <si>
    <r>
      <rPr>
        <b/>
        <sz val="10"/>
        <rFont val="Times New Roman"/>
        <family val="1"/>
      </rPr>
      <t xml:space="preserve">1- Visie VLM op RVK (cf. BILA VLM): </t>
    </r>
    <r>
      <rPr>
        <sz val="10"/>
        <rFont val="Times New Roman"/>
        <family val="1"/>
      </rPr>
      <t xml:space="preserve">
- VLM bekijkt uitdagingen in strategische openruimtegebieden, meer bepaald overwegende intensieve landbouwgebieden, samen met alle actoren, commissies, ...
- RVK maakt gebruik van EU-middelen en realiseert de EU-openruimte-doelstellingen (EU waterdoelen/natuurdoelen IHD/klimaat in de toekomst). De werking is gelijkaardig aan deze van LI maar dan in overwegende intensieve landbouwgebieden.   
- VLM probeert landbouwdelen uit de grondenoperaties te halen en anders toe te bedelen (ruilverkavelen) gegeven de beschikbare kleur van de gebieden/RUPS. 
- aantal projecten daalt door de jaren vooral omdat het gaat over zeer intensieve projecten (tijd en mankracht). Dit is een trager instrument, dus zekere evolutie van RVK-vragen naar vragen NI/LI.  
- voordeel voor de landbouw ligt in het verleggen (bundelen) van kavels om hun werking te kunnen optimaliseren. 
- nadeel landbouw: veel percelen worden uit landbouwgebruik gehaald en omgezet naar natuurgebied. 
</t>
    </r>
    <r>
      <rPr>
        <b/>
        <sz val="10"/>
        <rFont val="Times New Roman"/>
        <family val="1"/>
      </rPr>
      <t>2- Visie dOMG/GOP op RVK:</t>
    </r>
    <r>
      <rPr>
        <sz val="10"/>
        <rFont val="Times New Roman"/>
        <family val="1"/>
      </rPr>
      <t xml:space="preserve">
- de projecten worden steeds groter (2 a 3.000 ha) maar minder in aantal. Hoe groter het project, hoe langer de doorlooptijd van de projecten zal zijn.
- de minister bakent de RVK-perimeter af na openbaar onderzoek, waarna iedereen in de perimeter dan moét participeren bij wet. Dit bevordert de goodwill niet, waardoor het alternatieve instrument van LI obv. vrijwilligheid ontstaan is. 
- de doorlooptijden voor RVK zijn zeer lang, concreet gemiddeld 5 jaar planvorming + 10 jaar uitvoering, samen 15 jaar. 
- daardoor voeren de ministers de facto het beleid en de RVK-beslissingen uit van de vorige ministers. De minister kan wel nieuwe RVK-projecten opstarten, die dan weer uitgevoerd zullen worden door de volgende ministers. Eigenlijk zijn met de reeds genomen beslissingen inzake RVK de VAK-budgetten voor de komende 7 (LI) a 10 jaar (RVK) al effectief toegewezen.  
- nuance daarbij: voor nieuwe projecten kunnen ook in jaar 2/3 al een aantal (beperkte) stappen gezet worden (om uitstel van bepaalde vergunningen te vermijden, ...). Momenteel worden er ook quick wins op oproep geïnitieerd (op half jaar) ikv. de uitvoering van nieuwe projecten, en die krijgen voorrang igv vrije ruimte. Als gevolg hiervan wordt de doorlooptijd ook nog verder uitgesmeerd voor de eerder opgestarte projecten. 
- besparingen op RVK-budgetten leiden tot tragere invulling van de opgelegde natuurdoelen vanuit de EU.
3- Er zijn geen recente evaluaties over de optimale hoogte van de subsidiepercentages voor RVK. Wat positief is, is dat er diversificatie is in de percentages. De subsidies variëren van 60% voor unifunctionele maatregelen, over 70% voor maatregelen op landbouw-percelen en 80% voor uitgaven voor natuur- en landschapselementen, tot 100% voor multifunctionele uitgaven. Een aandachtspunt is wel dat er verharding ondersteund wordt in specifieke (onderbouwde) gevallen. Zo wordt er tot max 70% subsidie verleent voor uitgaven in fietsroutenetwerken of tweesporenverhardingen ter nodige ontsluiting van de (nieuwe) percelen voor de landbouwers. Er verdwijnen ook verhardingen.</t>
    </r>
  </si>
  <si>
    <t>QB0-1QCE2NY-IS</t>
  </si>
  <si>
    <t>QB0 1QC187 4140</t>
  </si>
  <si>
    <t>DOTATIE VLM VOOR UITVOERING VAN LANDINRICHTINGSPROJECTEN</t>
  </si>
  <si>
    <t>Toelage aan VLM voor de uitvoering van landinrichtingsplannen</t>
  </si>
  <si>
    <t>Aanpak openruimte-vraagstukken (behoud, bescherming en  ontwikkeling van de open ruimte) op maat van het gebied, specifiek ook de gebieden met versnipperde eigendomstructuur met nood aan afstemming, samenwerking en betrokkenheid van Vlaamse en lokale besturen en private partners.</t>
  </si>
  <si>
    <t>decreet 28 maart 2014 betreffende de landinrichting (spoor 1) en besluit van de Vlaamse Regering van 6 juni 2014 betreffende de landinrichting, ook in huidige BBT21 (SD4-OD2)</t>
  </si>
  <si>
    <t>1988 (eerste decreet), geactualiseerd en uitgebreid in 2014 als spoor 1 van LI-decreet</t>
  </si>
  <si>
    <t xml:space="preserve">Het landinrichtingsdecreet omvat een breed inzetbare ‘instrumentenkoffer’ (instrumenten op vlak van inrichting, van beheer, van grondverwerving, van grondmobiliteit en van flankerend beleid) die op maat en in onderlinge samenhang kan worden ingezet voor de realisatie van een breed scala aan plannen en projecten die bijdragen aan het behoud en de ontwikkeling van de (open) ruimte in Vlaanderen. De ontsluiting van de instrumentenkoffer gebeurt via meerdere sporen, waarvan 'Spoor 1' de specifieke landinrichtingsprojecten zijn. Een landinrichtingsproject wordt gerealiseerd via (door VLM in overleg met alle betrokken partijen opgemaakte) landinrichtingsplannen, die elk een bundeling zijn van een geheel aan maatregelen (inrichtingswerken, grondverwerving, herverkaveling, ...., zijnde instrumenten uit de instrumentenkoffer), en waarvoor in een uitvoeringsprogramma en een financieringsplan afspraken worden gemaakt over wie wat zal uitvoeren en financieren. </t>
  </si>
  <si>
    <t>- decreet 28 maart 2014 betreffende de landinrichting, spoor 1
'- besluit van de Vlaamse Regering van 6 juni 2014 betreffende de landinrichting</t>
  </si>
  <si>
    <t>1988, aanpassing/verbreding 2014</t>
  </si>
  <si>
    <t>VLM (planvorming en grote delen van planuitvoering op gronden van derden en daardoor begunstigde van de subsidies), DOMG (begeleiding planvorming, subsidiëring planuitvoering)</t>
  </si>
  <si>
    <t>- provincie en gemeenten: adviesinstantie over planvorming
'- provincie en gemeenten: (co)financieren en beheren de maatregelen die VLM namens hen op hun gronden uitvoert</t>
  </si>
  <si>
    <t>privaatrechtelijke rechtspersonen en particulieren: (co)financieren en beheren de maatregelen die VLM namens hen op hun gronden uitvoert</t>
  </si>
  <si>
    <t>Vlaams Gewest draagt bij in kosten uitvoering LI-maatregelen (werken, grondverwerving, waardeverlies gronden, …) door toekenning maatregel-specifieke toelages aan VLM (voor de maatregelen die VLM uitvoert op gronden van derden), procentueel aandeel Vlaams Gewest is afhankelijk van de aard van de maatregel</t>
  </si>
  <si>
    <t>decretaal voorziene 5-jaarlijkse evaluatie (als onderdeel van evaluatie, LI-decreet)</t>
  </si>
  <si>
    <r>
      <rPr>
        <b/>
        <sz val="10"/>
        <rFont val="Times New Roman"/>
        <family val="1"/>
      </rPr>
      <t>1- Visie VLM op LI</t>
    </r>
    <r>
      <rPr>
        <sz val="10"/>
        <rFont val="Times New Roman"/>
        <family val="1"/>
      </rPr>
      <t xml:space="preserve">: 
- VLM bekijkt uitdagingen in strategische openruimtegebieden gebundeld met alle actoren, commissies
- meer vraag dan projectenh
- LI maakt gebruik van EU-middelen en realiseert de EU openruimte doelstellingen (EU waterdoelen/natuurdoelen/klimaat in de toekomst)
Besparingen leiden tot tragere invulling van de natuurdoelen opgelegd door de EU.
</t>
    </r>
    <r>
      <rPr>
        <b/>
        <sz val="10"/>
        <rFont val="Times New Roman"/>
        <family val="1"/>
      </rPr>
      <t>2- Visie dOMG op LI:</t>
    </r>
    <r>
      <rPr>
        <sz val="10"/>
        <rFont val="Times New Roman"/>
        <family val="1"/>
      </rPr>
      <t xml:space="preserve">
- VLM staat in voor de planvorming bij LI-projecten onder aansturing van de planbegeleidingsgroep? Hierin zetelen nooit landbouwers, mogelijks wel terreinbeherende organisaties zoals Natuurpunt), en uiteraard is er ook vertegenwoordiging van het departement Omgeving MG (GOP) voorzien.
- de doorlooptijd voor LI ligt gemiddeld gezien lager dan deze bij RVK-projecten, maar LI werkt eigenlijk niet sneller voor vergelijkbare maatregelen. LI gaat in tegenstelling tot de verplichtende RVK uit van vrijwilligheid bij de betrokkenen, wat vertragend werk aangezien ieders fiat onderhandeld moet worden. 
- LI begint ook terug meer en meer richting RVK te bewegen via het 2e decreet LI. Zo zijn buiten de kernactiviteit van inrichtingswerken ondertussen ook herverkaveling en aanpassing van erfdienstbaarheden LI-instrumenten geworden. Dit geeft extra mogelijkheden voor de LI-projecten, maar daardoor verlengen de doorlooptijden ook weer in de richting van RVK-projecten.
- daardoor voeren de ministers de facto het beleid en de RVK-beslissingen uit van de vorige ministers. De minister kan wel nieuwe LI-projecten opstarten, die dan weer uitgevoerd zullen worden door de volgende ministers. Eigenlijk zijn met de reeds genomen beslissingen inzake RVK de VAK-budgetten voor de komende 7 (LI) a 10 jaar (RVK) al effectief toegewezen. Maar nieuwe projecten kunnen ook in jaar 2/3 al deeltje benutten van nieuwe projecten (ritmebrekers uitstel vergunningen, ...)  maar dan wordt de doorlooptijd ook nog verder uitgesmeerd van die oude vertraagde projecten. Nu quick wins op oproep geïnitieerd (op half jaar) ikv nieuwe projecten, en die krijgen voorrang igv vrije ruimte
3- Er zijn geen recente evaluaties over de optimale hoogte van de subsidiepercentages voor LI. Wat positief is, is dat er diversificatie is in de percentages. De subsidies variëren bij LI van 50% voor grondverwerving (partner die na afloop van het LI-project verwerft, doet ook 50%) tot 70% voor werken (30% voor de partner).</t>
    </r>
  </si>
  <si>
    <t>QB0-1QCE4NI-PA</t>
  </si>
  <si>
    <t>QB0 1QC135 8514</t>
  </si>
  <si>
    <t>TERUGVORDERBARE VOORSCHOTTEN AAN VLM MET HET OOG OP AANKOOP EN AFSTAND VAN LANDEIGENDOMMEN IKV DE RUILVERKAVELING EN DE LANDINRICHTING (FONDS VOOR LANDINRICHTING EN NATUURLIJKE RIJKDOMMEN)</t>
  </si>
  <si>
    <t>Kredietverlening door het departement Omgeving aan VLM ikv. (pre)financiering grondverwervingen door VLM voor faciliteren ruilverkavelingen</t>
  </si>
  <si>
    <t xml:space="preserve">verwerven van gronden om alle doelstellingen van een ruilverkaveling te kunnen realiseren </t>
  </si>
  <si>
    <t>ruilverkavelingswet van 22 juli 1970 aangevuld door wet van 1978</t>
  </si>
  <si>
    <t>1970/1978</t>
  </si>
  <si>
    <t xml:space="preserve">De door het RVKcomité uitgevoerde herverkaveling gaat zowel voor eigenaars als voor gebruikers uit van gelijkwaardigheid tussen hun inbreng (oppervlakte/waarde van hun oude kadastrale percelen) en hun toedeling (oppervlakte/waarde van hun oude kadastrale percelen). Om de ruime doelstellingen van RVK te kunnen realiseren (de landbouwkundige zowel als de overige) zijn 'vrije' gronden nodig. De door VLM aangekochte gronden worden via de herverkaveling overgedragen aan derden: landbouwers (voor verbetering van hun bedrijfsstructuur), ANB (voor natuur- en bosdoelstellingen), provincies en gemeenten (natuur-, landschaps-, erfgoed-, ...elementen), ... </t>
  </si>
  <si>
    <t>- voorkooprecht van Vlaamse Grondenbank (via ruilverkavelingswet van 22 juli 1970 aangevuld door wet van 1978
'- Fonds voor Landinrichting en Natuurlijke rijkdommen (artikel 23, §1 van decreet van 21 december 1990 houdende begrotingstechnische bepalingen alsmede bepalingen tot begeleiding van de begroting 1991)</t>
  </si>
  <si>
    <t>DOMG (beheer Fonds Li&amp;NR), VLM (begunstigde van de terugvorderbare voorschotten)</t>
  </si>
  <si>
    <t>uitgave, nadien terugstoting (ontvangst)</t>
  </si>
  <si>
    <t>constant beleid (momenteel), evolutie afhankelijk van nood aan verwerving voor lopende en nieuwe projecten</t>
  </si>
  <si>
    <t>De gelden worden onder de vorm van terugvorderbare voorschotten toegekend aan de VLM. De gronden die VLM hiermee verwerft, worden door VLM ter beschikking gesteld van het RVKcomité. Het RVKcomité deelt die gronden toe aan een nieuwe eigenaar. Voor die nieuwe eigenaar is dat een overbedeling t.o.v. zijn inbreng en die nieuwe eigenaar betaalt daarvoor een bedrag (de opleg) aan het RVKcomité. Die opleg wordt door het RVKcomité doorgestort aan VLM, als vergoeding voor de ter beschikking gestelde gronden, en vervolgens door VLM teruggestort naar het Fonds Li&amp;NR.
Het Fonds Li&amp;NR heeft daarnaast nog andere ontvangsten, waarvan de pachtopbrengsten (van de gronden die met terugvorderbare voorschotten werden aangekocht en waarop eenjarige pachten worden afgesloten in afwachting van overdracht aan een RVKcomité) en de intresten die aan grondeigenaars worden aangerekend (als ze opteren voor spreiding van betaling van hun kostenaandeel in de RVKwerken) aan de uitgavenkant van het Fonds Li&amp;NR worden toegevoegd aan het beschikbare bedrag voor grondaankopen.
De overige toegewezen ontvangsten van het Fonds Li&amp;NR omvatten de terugstortingen van eventueel teveel betaalde subsidies (ikv ruilverkaveling of landinrichting) en de doorstorting van positieve eindsaldo’s van rekeningen van ontbonden ruilverkavelingscomités. Deze terugstortingen worden in principe aan de uitgavenkant van het Fonds Li&amp;NR (in casus 1QC139) toegewezen aan het budget voor ten laste neming van nadelige eindsaldo’s van rekeningen van ontbonden ruilverkavelingscomités en voor eventueel voor nieuwe subsidies</t>
  </si>
  <si>
    <t>ESR-neutraal - zie supra</t>
  </si>
  <si>
    <t>QBX 3QC057 5210</t>
  </si>
  <si>
    <t xml:space="preserve">ONDERSTEUNING VOOR DE UITVOERING VAN LANDINRICHTINGSPLANNEN </t>
  </si>
  <si>
    <t>Subsidies departement Omgeving aan provincies, gemeenten, publiekrechtelijke rechtspersonen, privaatrechtelijke rechtspersonen en natuurlijke personen voor de uitvoering van landinrichtingsplannen</t>
  </si>
  <si>
    <t xml:space="preserve">Het landinrichtingsdecreet omvat een breed inzetbare ‘instrumentenkoffer’ (instrumenten op vlak van inrichting, van beheer, van grondverwerving, van grondmobiliteit en van flankerend beleid) die op maat en in onderlinge samenhang kan worden ingezet voor de realisatie van een breed scala aan plannen en projecten die bijdragen aan het behoud en de ontwikkeling van de (open) ruimte in Vlaanderen. De ontsluiting van de instrumentenkoffer gebeurt via meerdere sporen, waarvan 'Spoor 1' de specifieke landinrichtingsprojecten zijn. Een landinrichtingsproject wordt gerealiseerd via landinrichtingsplannen, die elk een bundeling zijn van een geheel aan maatregelen (inrichtingswerken, grondverwerving, herverkaveling, ...., zijnde instrumenten uit de instrumentenkoffer), en waarvoor in een uitvoeringsprogramma en een financieringsplan afspraken worden gemaakt over wie wat zal uitvoeren en financieren. </t>
  </si>
  <si>
    <t xml:space="preserve">DOMG (subsidiëring planuitvoering) </t>
  </si>
  <si>
    <t>provincies, gemeenten, publiekrechtelijke rechtsperosnen: (op vrijwillige basis) uitvoering, cofinanciering en beheer van bepaalde maatregelen</t>
  </si>
  <si>
    <t>privaatrechtelijke rechtspersonen en particulieren: (op vrijwillige basis) uitvoering, cofinanciering en beheer van bepaalde maatregelen</t>
  </si>
  <si>
    <t>constant beleid (momenteel), opschaling mogelijk ikv programmawerking (mogelijk mits aanpak capaciteitsvraagstuk)</t>
  </si>
  <si>
    <t>Vlaams Gewest draagt bij in kosten uitvoering LI-maatregelen (werken, grondverwerving, waardeverlies gronden, …) door toekenning maatregel-specifieke toelages aan provincies/gemeenten/publirechtelijke rechtspersonen/privaatrechtelijke rechtspersonen en particulieren, procentueel aandeel Vlaams Gewest is afhankelijk van de aard van de maatregel</t>
  </si>
  <si>
    <t>Zie supra analyse Landinrichting.</t>
  </si>
  <si>
    <t>QB0-1QCE2NB-WT</t>
  </si>
  <si>
    <t>QB0 1QC164 6321</t>
  </si>
  <si>
    <t>UITVOERING VAN PROJECTEN VAN VLAAMS (STRATEGISCH) BELANG</t>
  </si>
  <si>
    <t>Subsidies departement Omgeving voor de uitvoering van Strategische projecten</t>
  </si>
  <si>
    <t>Het instrument ‘strategische projecten’ heeft als doel de planning op het terrein te realiseren op korte of middellange termijn en een bijdrage te leveren in de subsidiëring van de loon-en werkingskosten van een professionele coördinatie. Op die manier strandt ‘planning’ niet in papieren documenten, maar wordt de realisatiegerichte rol van de overheid en andere actoren aangemoedigd.</t>
  </si>
  <si>
    <t>BVR tot bepaling van de voorwaarden voor de toekenning van subsidies voor strategische projecten ter uitvoering van het Ruimtelijk Structuurplan Vlaanderen</t>
  </si>
  <si>
    <t xml:space="preserve">geïntegreerde realisatie op het terrein van alle omgevingsdoelstellingen </t>
  </si>
  <si>
    <t>Besluit van de Vlaamse Regering tot bepaling van de voorwaarden voor de toekenning van subsidies voor strategische projecten ter uitvoering van het Ruimtelijk Structuurplan Vlaanderen</t>
  </si>
  <si>
    <t>DOMG: via oproep</t>
  </si>
  <si>
    <t>evaluatie subsidies DOMG</t>
  </si>
  <si>
    <t xml:space="preserve">1- Deze subsidiepot bestaat uit 2 onderdelen. Het budget wordt enerzijds voorzien voor subsidies voor 5 à 9 projecten in het kader van projectcoördinatie (11de oproep) en anderzijds voor subsidies voor verwervingen. Het maximumbedrag voor projectcoördinatie is 300.000 euro en 500.000 euro voor verwerving. 
2- Elke 5 jaar wordt het systeem geëvalueerd. Hieruit blijkt dat de subsidies voor projectcoördinatie een duidelijke meerwaarde bieden om de werkzaamheden op het terrein te concretiseren. Dit zorgt voor een geïntegreerd beleid, samen met andere actoren waaronder de privésector, waarbij zaken gerealiseerd worden die anders niet gerealiseerd zouden kunnen worden. De hoogte van de subsidie voor projectcoördinatie werd hierbij op 100 keuro per jaar gelegd, wat hoger ligt dan de kost voor 1 VTE. Op deze wijze wordt via de subsidiebepalingen bekomen dat de andere partners de facto verplicht worden om in de cofinanciering meer te doen dan louter de inbreng van 1 VTE. 
3- In elke geval liggen er wel nog kansen in een sterkere gerichtheid van het instrument op het geheel van alle VO- omgevingsdoelstellingen en in het inschakelen van expertise die helpt kansen bloot te leggen voor het genereren van extra financiële middelen. Deze kunnen dan zorgen voor extra slagkracht richting het realiseren of activeren van gewenste ontwikkelingen. 
</t>
  </si>
  <si>
    <t>QB0 1QC169 4322</t>
  </si>
  <si>
    <t>ONDERSTEUNING GSA EN LOKALE RUIMTELIJKE PROJECTEN</t>
  </si>
  <si>
    <t>DEP/PBM</t>
  </si>
  <si>
    <t>Subsidies departement Omgeving voor de ondersteuning van de lokale besturen bij de opmaak van Ruimtelijke Uitvoeringsplannen (RUP's) en voor projectsubsidies voor ruimtelijke lokale projcecten</t>
  </si>
  <si>
    <t>Ondersteuning subsidiariteit en ontvoogding lokale besturen en professionalisering RO-beleid op lokaal niveau.
Ondersteuning opmaak ruimelijke uitvoeringsplannen.
Op dit begrotingsartikel worden zowel de (1) RUP-subsidies toegekend aan lokale besturen als (2) projectsubsidies voor ruimtelijke lokale projecten aan een ruimere doelgroep. Deze laatste sluiten telkens aan bij actuele beleidsprioriteiten en volgen uit een projectoproep. In de voorbij 3 jaren ging het over onthardingsprojecten (1 oproep in 2018) en de pilootprojecten BRV (2 oproepen). Doelstelling van de projectsubsidies: stimuleren van lokaal iniatief  i.k.v. beleidsontwikkeling (pilootprojecten) of concrete terreinrealisatie (realistiegerichte projecten) ter uitvoering van het BRV.</t>
  </si>
  <si>
    <t xml:space="preserve">
(1)
 Huidige regeling RUP's is ooit uitgewerkt bij de uitrol van het nieuwe plansysteem (eind '90).
 Besluit van de Vlaamse Regering tot bepaling van de voorwaarden voor de toekenning van subsidies aan gemeenten voor de opmaak van [...] gemeentelijke ruimtelijke uitvoeringsplannen [...]
(2)
Beleidsnota OMG:
SD2: BRV-proces met quick-wins
SD3: Bouwhift realiseren
OD2: Coherent instrumentarium dat geïntegreerd wordt ingezet </t>
  </si>
  <si>
    <t xml:space="preserve">
(1) 2000 bij start besluit
(2) Bij lancering BRV</t>
  </si>
  <si>
    <t>(1)   Het behouden en verder uitwerken van de subsidie gericht op RUP's die open ruimte bestemmen en versterken of ruimtelijk rendement gebiedsgericht differentiëren kan nieuwe accenten leggen vanuit het BRV.
(2) Deze subsidie heeft een positief effect op lokaal initiatief zowel op vlak van beleidontwikkeling lokaal als op concrete lokale terreinrealisatie, in uitvoering van het BRV. Dergelijke projecten leveren de Vlaamse overheid ook waardevolle inzichten over de toepassing van de principes van het BRV lokaal en zo input voor eventuele bijsturing van het beleid. 
Ook positief omwille van het kort op de bal kunnen inspelen op actuele beleidprioriteiten.</t>
  </si>
  <si>
    <t>(1)
Geen inhoudelijke beoordeling van de RUP's.
De huidige regeling voor subsidiëring van gemeentelijke ruimtelijke uitvoeringsplannen (RUP's) houdt in dat ook plannen voor nieuwe harde bestemmingen (en dus bijkomend ruimtebeslag)  worden ondersteund.  Dit strookt niet met de door de Vlaamse Regering in de strategische visie BRV vastgelegde doelstelling om bijkomend ruimtebeslag terug te dingen.
Bovendien kennen een deel van de subsidiabele thema’s geen aansluiting bij recente beleidsdoelstellingen zoals opgenomen in strategische visie van het BRV.  Zo worden bijvoorbeeld subsidies geboden per hectare voor de aanduiding van een nieuw lokaal bedrijventerrein (greenfield) of de aansnijding van een woonuitbreidingsgebied, ongeacht de ligging.
(2) Ontbreken van een subsidie-agenda en een afgestemde procesmatige aanpak m.b.t. projectoproepen: nu vooral ad hoc aanpak.</t>
  </si>
  <si>
    <t>(1) Vlaamse Codex Ruimtelijke Ordening (artikel 2.2.6, §4)
Besluit van de Vlaamse Regering tot bepaling van de voorwaarden voor de toekenning van subsidies aan gemeenten voor de opmaak van [...] gemeentelijke ruimtelijke uitvoeringsplannen [...]
(2) Strategische visie BRV 20/07/2018</t>
  </si>
  <si>
    <t>1) 2000
2) 2018</t>
  </si>
  <si>
    <t>1) Berekening van de subsidie en toekenning ervan (besluit SG).
2) Uitwerken projectoproep, lancering ervan, beoordelen van de aanvragen, toekenning van de subsidie (MB), opvolging van de uitvoering van de projecten</t>
  </si>
  <si>
    <t>1) Opmaak RUP's en begunstigde
2) Begunstigde</t>
  </si>
  <si>
    <t>2) Lokaal bestuur kan begunstigde zijn, kan ook opdrachtnemer zijn voor procesbegeleiding bij projectoproepen</t>
  </si>
  <si>
    <t>2) Begunstigde</t>
  </si>
  <si>
    <t>2) begunstigde</t>
  </si>
  <si>
    <t>2) Externe onafhankelijk deskundigen kunnen in de jury van projecten zetelen.</t>
  </si>
  <si>
    <t>Algemene Uitgavenbegroting</t>
  </si>
  <si>
    <t>toestand op 31 december van betrokken jaar:
2018: 5566 keuro
2019: 972 keuro
2020: 6939 keuro</t>
  </si>
  <si>
    <t>1) De subsidie voor de opmaak van gemeentelijke ruimtelijke uitvoeringsplannen is een bedrag dat afhankelijk is van het soort plan, dat wordt toegekend per ha grondgebied waarop het plan betrekking heeft en afgetopt wordt op een maximum bedrag, of een forfaitair bedrag (afh van soort plan):
1° plannen ter inrichting van de open ruimte: 1.000 €/ ha (max. 30.000 euro)
2° plannen ter inrichting van samenhangende delen van het woongebied: 1.500 €/ha (max. 15.000 euro)
3° plannen ter inrichting van lokale bedrijventerreinen: 1.000 €/ha (max. 5.000 euro)
4° sectorale plannen zonevreemde bedrijven: 15.000 €
5° sectorale plannen sport-, recreatie- en jeugdinfrastructuur: 5.000 €
De oppervlakte per hectare wordt per eenheden gerekend en naar beneden afgerond voor de bepaling van het subsidiebedrag.
2) Meestal wordt een percentage van de projectkost gefinancierd (ontharding) of betreft het forfaitaire bedragen (pilootprojecten).</t>
  </si>
  <si>
    <t>1) nee
2) Studie uitgevoerd door Edevour in opdracht van DOMG resulteerde in de EXPERTENNOTA VLAAMSE RUIMTELIJKE CALLS gepubliceerd in 2020. De inhoud van dit onderzoek is gebaseerd op een uitgebreid onderzoek naar ‘calls’ met een ruimtelijke component die werden of worden opgezet vanuit de Vlaamse overheid. De selectie van onderzochte calls gebeurde in samenwerking met de opdrachthouder.
Deze selectie zorgt voor een diversiteit op vlak van inhoud, aard en levensfase van een call; opstartend, lopend, afrondend of een nieuwe generatie.</t>
  </si>
  <si>
    <t xml:space="preserve">1) Hervorming van de RUP-subsidie waarvoor er 2 opties zijn:
1. Volledig schrappen van  subsidiebesluit, waardoor potentieel  budget van €250.000 beschikbaar komt (ten vroegste vanaf 2021, waar al een aantal dossiers werden ingediend). De mogelijkheid bestaat dat RUP’s die nu in procedure zijn in een overgangsfase aanspraak kunnen blijven maken op deze subsidie en dat de afschaffing enkel geldt voor nieuwe RUP’s.
2. Bijstellen subsidiabele thema’s uit BRV, dichter aansluitend bij beleidsdoelstellingen zoals opgenomen in strategische visie BRV. We stellen voor om het besluit aan te passen en subsidiestromen te richten op initiatieven met lokale differentiatie van het ruimtelijk rendement (waar wel en niet verdichten); op versterken van groenblauwe structuren en op versterken van de open ruimte zoals onder meer het wegnemen van slecht gelegen juridisch aanbod.
2) Bedoeling is een meer afgestemde aanpak te realiseren voor de projectoproepen vanuit het DOMG en BDOMG vis de subsidieagenda.
</t>
  </si>
  <si>
    <t xml:space="preserve">1- Het budget op deze basisallocatie bestaat uit 3 delen: 
a/ een budget (200 keuro) voor de subsidiëring aan de gemeenten voor de opmaak van gemeentelijke ruimtelijke uitvoeringsplannen (RUP's) 
b/ een budget (225 keuro) voor de (3-jaren) ondersteuning van Inter vzw (nieuw sinds 2021)
c/ een budget (80 keuro) voor de (3-jaren) subsidie aan NAV, de archiectenvereniging (2021-2023).
d/ een restbudget (500 a 600 keuro) voor experimentele subsidiecalls  in het kader van het BRV spoor 3 (nl. betrokkenheid, samenwerking en engagement van maatschappelijke actoren in het BRV-proces concretiseren en een quick wins realiseren)
2- Evaluatie NAV: betreft een subsidieproject rond Ruimtelijke rendement met als doel het bevorderen van een goede ruimtelijke ordening en leefkwaliteit binnen een veelzijdige en domeinoverschrijdende aanpak. Het aflopende subsidieproject gaf interessante resultaten en concrete impact. Het doortrekken van deze subsidie is aangewezen.
3- De subsidie aan Inter vzw is een nieuwe ad hoc subsidie, zoals beslist door het bevoegde kabinet in 2021. Kan pas na een eerste werkingsjaar geëvalueerd worden. 
4- Voor wat betreft de subsidiecalls in het kader van BRV-spoor is een minimaal budget van 500 keuro nodig om iets te kunnen doen bewegen op Vlaams lokaal niveau. Het budget dient dan gericht ingezet te worden, een generieke (minieme) ondersteuning naar alle gemeenten toe heeft geen zin. De toekenning van dit budget voor 2021 en later is echter nog niet beslist, de besprekingen met het kabinet zijn lopende. 
Subsidiecalls zijn eerder (cf. calls ontharding) een nuttig instrument gebleken om zaken in de markt te zetten ideeën uit de markt te capteren en een multiplicatoreffect te bekomen dankzij cofinanciering van initiatieven door de lokale besturen of private partners. Zodoende kunnen private en publieke middelen naar overheidsdoelstellingen gericht worden. 
Er is echter een duidelijke nood om de subsidiecalls binnen het departement Omgeving meer te gaan kaderen in een breder/meerjaren subsidieplan. Zie kolom "Te onderzoeken".
5- Er dient continu aandacht gegeven te worden aan het optimaliseren/minimaliseren van de administratieve lasten die resulteren uit het eigen subsidiebeleid. 
6- Er mag nooit uit ht oog verloren worden dat buiten subsidiëring er ook nog andere instrumenten zijn om doelstellingn te bereiken, zoals regelgeving én sensibiliering (en mixen). Zie analyse doelstellingen binnen VBH.  </t>
  </si>
  <si>
    <t>QBX-3QCE2OC-WT</t>
  </si>
  <si>
    <t>QBX 3QC019 3300</t>
  </si>
  <si>
    <t>ONDERSTEUNING MILIEU- EN NATUURVERENIGINGEN (ERKENNING EN SUBSIDIERING)</t>
  </si>
  <si>
    <t>Subsidies voor erkende milieu- en natuurverenigingen</t>
  </si>
  <si>
    <t>De subsidie volgt uit een erkenning. De erkenning van milieu- natuur- en ruimteverenigingen werd decretaal bepaald in het decreet van 29 april 1991 tot vaststelling van de algemene regelen inzake de erkenning en de subsidiëring van de milieu-,  natuur- en ruimteverenigingen ( De toevoeging ruimteverenigingen dateert van 18 december 2020 ).
Milieu-, natuur- en ruimteverenigingen zijn een belangrijke partner in de realisatie van het omgevingsbeleid. Zowel Vlaanderen breed als lokaal houden ze het debat levend en dragen ze bij tot een breder maatschappelijk draagvlak voor milieu-, natuur en ruimte-uitdagingen in onze samenleving en voor het Vlaamse beleid daaromtrent. De overheid heeft er alle belang bij dat deze partners op een professionele manier kunnen (blijven) werken.
Het in 2015 vernieuwd erkenningen- en subsidiekader had als doel organisaties te ondersteunen om verder het verschil te maken in de samenleving en de sector vertrouwen te geven en te stimuleren om zich verder te professionaliseren. Aandachtspunten die hierbij naar voor werden geschoven zijn:
- eenvoud, eenvormigheid en transparantie in de procedure voor erkenning en subsidiëring;
- drastische vermindering van administratieve lasten en interne beheerskosten;
- een helder kader en duidelijke, resultaatgerichte en haalbare indicatoren.
De erkenning en subsidiëring van milieu- en natuur verenigingen biedt een helder doelstellingenkader en meetbare indicatoren voor een efficiënte en impactgerichte werking.
Verenigingen die erkend worden, zetten intensief in op sensibilisering en activering van burgers, bedrijven en lokale besturen. Ze zijn verplicht een aantal activiteiten te ontplooien, die afhangen van het type waar toe ze behoren en die gericht zijn op het genereren van impact bij de brede bevolking, bij specifieke actoren in de samenleving, op beleidsvlak en bij de eigen leden/lidverenigingen. Met de erkenning en subsidiëring, stimuleren we hen om zichzelf telkens opnieuw uit te dagen en oplossingen te zoeken voor evoluerende maatschappelijke uitdagingen.</t>
  </si>
  <si>
    <t>1) BBT 2021 SD 1. SD 1. EEN OMGEVINGSBELEID VOOR EN MET BETROKKENHEID VAN BURGER EN MAATSCHAPPIJ, MET HET OOG OP HET VERHOGEN VAN HET MAATSCHAPPELIJK DRAAGVLAK
2) Verdrag van Aarhus  waarin gesteld wordt dat elke partij moet voorzien in passende erkenning van en steun aan verenigingen, organisaties of groepen die milieubescherming bevorderen (artikel 3 Verdrag van Aarhus).
3) beleidsnota Leefmilieu en Natuur 2009-2014 (OD133: ‘we optimaliseren de impact van subsidies op het leefmilieu’)
4) beleidsnota Omgving 2015-2019: OD 6: OD6. Hervorming financiering milieu- en natuurverenigingen
5) Wellicht ook nog oudere bronnen beschikbaar rond totstandkoming van decreet.</t>
  </si>
  <si>
    <t>1991 bij goedkeuring van het decreet</t>
  </si>
  <si>
    <t xml:space="preserve">Het subsidiekader heeft een positief effect op
- doelmatigheid van de werking van de erkende milieu- en natuurverenigingen
- professionaliteit van de interne werking
-  draagvlak voor Vlaamse beleidsprioriteiten bij brede bevolking en doelgroepenbereik zowel naar aantal mensen als naar diversieit in doelgroepen met oog op draagvlak en mobilisatie
- sterkere onderbouwing van het lokale, regionale en Vlaamse beleid via beleidsbeïnvloeding
- aanzetten tot daadkrachtig beleid via het permanent triggeren van overheden en andere actoren om aandacht te hebben voor milieu-, natuur en ruimte-uitdagingen
-  inspraak en participatie door de burger
- tewerkstelling in Vlaanderen: +/- 78 VTE aan het werk of 10 % van de 778 VTE die in Vlaanderen actief zijn bij een milieu-, natuur en ruimtevereniging.
 Meer details in evaluatierapport van de administratie en het rapport van de BBL over de impact van de sector.
 </t>
  </si>
  <si>
    <t>De beleidsacties van sommige verenigingen kunnen bepaalde beleidsprocessen vertragen.</t>
  </si>
  <si>
    <t>Ja, Decreet van 29 april 1991 tot vaststelling van de algemene regelen inzake de erkenning en de subsidiëring van de milieu-, natuur-, en ruimteverenigingen.
Besluit van de Vlaamse Regering van 18 december 2015 houdende de erkenning en subsidiëring van milieu- en natuurverenigingen.</t>
  </si>
  <si>
    <t>Huidige regeling na juni 2014. Maar decreet is van voor juni 2014.</t>
  </si>
  <si>
    <t>DOMG: evaluatie van de aanvragen, toekenning van de erkenning en de subsidie, opvolging van de uitvoering</t>
  </si>
  <si>
    <t>Externe onafhankelijke deskundigen geven advies bij erkenning en/of subsidiëring (adviescommissie) en bij de opvolging (begeleidingscommissie)</t>
  </si>
  <si>
    <t>Minafonds</t>
  </si>
  <si>
    <t>stabiel</t>
  </si>
  <si>
    <t>Forfaitaire bedragen</t>
  </si>
  <si>
    <t>Ja: 1) Evaluatierapport van de administratie: evaluatie van bestaande regeling voor de periode 2016-2020. 
2) Analyseopdracht Subsidieregelingen Verenigingen - Analyserapport d.d. 13/03/2013 van het subsidiebesluit: Besluit van de Vlaamse Regering tot vaststelling van de bijzondere regelen inzake de erkenning en subsidiëring van de milieu- en natuurverenigingen d.d. 10 oktober 2003.
3) Rapport van de BBL bevraging van de milieu-, natuur- en ruimtesector</t>
  </si>
  <si>
    <t xml:space="preserve">Het subsidiekader voor milieu- en natuurverenigingen wordt uitgebreid naar ruimteverenigingen. De decretale basis werd hiervoor reeds gelegd. Een nieuwe besluit dat het huidige besluit vervangt is in voorbereiding en zal eerstdaags ter principiële goedkeuring aan de VR worden voorgelegd door de bevoegde minister (Demir). De minister wenst niet enkel te verbreden naar ruimte, maar wenst ook in te zetten op de erkenning van meer verenigingen omdat deze verenigingen echte partners zijn voor het omgevingsbeleid en daarom wil ze deze verenigingen verder en versterkt ondersteunen voor professionalisering op inhoudelijk en organisatorisch vlak  richting meer impact. De minister wil hier extra middelen voor uittrekken: + 2504 k€ tov werkingsjaar 2021 (per jaar voor jaren 2022-2023 en 2024) en nog eens + 240 k€ per jaar voor jaren 2024 en 2025.
</t>
  </si>
  <si>
    <t xml:space="preserve">1- Er ligt een uitgebreide evaluatie voor de subsidies aan de milieu- en natuurverenigingen voor, en de nieuwe regeling wordt binnenkort voorgelegd aan de Vlareg. Deze herziening is complementair aan de eerste herziening uit 2015, toen er hervormd werd richting een meer impactgedreven subsidieregeling met minder administratieve lasten. De focus ligt nu op een inhoudelijke uitbreiding van de ondersteuning richting ruimtelijk beleid, gecombineerd met een kwantitatieve groei in aantallen (via het erkenningssysteem). 
2- Het nieuwe (uitgebreide) systeem gaat gepaard met een toegenomen budget. In dat kader wordt er 2,5 mio euro aan middelen verschoven vanuit de ondersteuning van gemeenten (voor doelgroepwerknemers) naar deze ondersteuing van de verenigingen. Zie 3QC082. Deze hervorming betekent over alle betrokken budgetten heen een besparing met 10 a 15%..
3- De subsidiebedragen worden gediversifieerd, waarbij de hoogte van de steun afhangt van de grootteorde van de erkende vereniging (37 keuro/jaar voor de kleinere, met dan sprongen naar 74 keuro/jaar, 130 keuro/jaar, Vogelbescherming 190 keuro/jaar en dan grotere budgetten voor de grote spelers Natuurpunt en BBL). Grosso modo wordt +/-30% van de werking van de verenigingen gesubsidieerd.
4- Het departement bepaalt geen specifieke doelstellingen (vrijheid), maar werkt wel met 4 sporen met specifieke doelstellinen (activeren burgers/bedrijven, beleid triggeren, professionaliseren structuur) en impactgedreven richting VO-doelstellingen. 
5- ANB en andere entiteiten geven geen overlappende subsidies voor werking, maar wel aanvullende gerichte subsidies bv. voor de aankopen van terreinen. </t>
  </si>
  <si>
    <t>QB0-1QCE2OC-WT</t>
  </si>
  <si>
    <t>QB0 1QC112 3300</t>
  </si>
  <si>
    <t>ONDERSTEUNING MILIEU- EN NATUURVERENIGINGEN VOOR DAC-STATUTEN EN UITVOERING VLAAMSE INTERPROFESSIONELE AKKOORDEN (VIA)</t>
  </si>
  <si>
    <t>Subsidies voor milieu- en natuurverenigingen ikv. de uitvoering van de Vlaamse Intersectorale akkoorden en de regularisatie van DAC-projecten.</t>
  </si>
  <si>
    <t>(1) Uitdovend: In het regeerakkoord staat dat de passieve tewerkstellings-maatregelen DAC en gesco versneld uitdoven tegen 2030.
(2) Lopend</t>
  </si>
  <si>
    <t>(1) Op 26/11/1999 (VR/99/26.11DOC0978quater) besliste de Vlaamse Regering haar goedkeuring te verlenen aan de regularisatie van de DAC-projecten. Het structurele belang van de DAC-tewerkstellingsplaatsen in de sector van de milieu- en natuurverenigingen kon niet worden betwist.  De DAC-arbeidsplaatsen beantwoorden aan een collectieve maatschappelijke behoefte.  Volgens de Vlaamse Regering verdienden de DAC-arbeidsplaatsen het om na bijna twee decennia te worden omgezet in reguliere arbeidsplaatsen met een volwaardig statuut voor de werknemers. Per 1/01/2004 werd de regularisatie van de DAC-arbeidsplaatsen (zowel bij de natuur- en milieuverenigingen als binnen de polders en wateringen) gerealiseerd.  Vanaf die datum werd de tewerkstelling, binnen het DAC-tewerkstellingsproject omgezet naar een gewone tewerkstelling binnen de vzw’s en gesubsidieerd door de functioneel bevoegde administratie.
(2) Subsidie voor loonkosten en eindejaarspremie van werknemers bij milieu- en natuurverenigingen in uitvoering van Vlaams akkoord voor de social-profit/non-profit van 6 juni 2005; Vierde Vlaams Intersectoraal Akkoord voor de social-/non-profitsectoren voor de periode 2011 tot 2015  van 2 december 2011. Het vijfde Vlaams Intersectoraal Akkoord voor de social-/non-profitsectoren voor de periode 2018 tot 2020 werd afgesloten op 8 juni 2018. Op 14 december 2020 werd VIA 6 goedgekeurd.
In de Vlaamse Intersectorale Akkoorden leggen de werkgevers- en werknemersorganisaties samen met de Vlaamse overheid afspraken vast om de arbeidsvoorwaarden te verbeteren. Deze akkoorden tussen de sociale partners en de Vlaamse Regering hebben als doelstelling de arbeidsvoorwaarden en -omstandigheden in de sector te verbeteren en het management van de organisaties te ondersteunen. Zo kunnen de werkgevers voldoende en (voldoende) gekwalificeerd personeel aantrekken, wat een basisvoorwaarde is voor een kwaliteitsvolle dienstverlening.
De akkoorden zijn gebaseerd op de volgende beginselen:
→ Voor de komende jaren was een verdere groei van het aanbod in de social-profitsectoren/non-profitsectoren noodzakelijk.
→ Om die groei mogelijk te maken, was het belangrijk dat de arbeidsvoorwaarden en arbeidsomstandigheden in de sector aantrekkelijk werden gehouden.
→ Bovendien werd ook aangenomen dat het management moet ondersteund worden en dat er een vermindering moet zijn van de werkdruk.
→ Stimuleert en waardeert de blijvende inzet van het personeel door een inspanning te doen naar koopkrachtverhoging.</t>
  </si>
  <si>
    <t>(1) Beslissing van de Vlaamse Regering  (VR/99/26.11DOC0978quater)
(2) Vlaams akkoord voor de social-profit/non-profit van 6 juni 2005;
Vierde Vlaams Intersectoraal Akkoord voor de social-/non-profitsectoren voor de periode 2011 tot 2015 
van 2 december 2011; Het vijfde Vlaams Intersectoraal Akkoord voor de social-/non-profitsectoren voor de periode 2018 tot 2020 werd afgesloten op 8 juni 2018. Op 14 december 2020 werd VIA 6 goedgekeurd voor de periode 2021-2025.</t>
  </si>
  <si>
    <t>(1) 2004
(2) 2005</t>
  </si>
  <si>
    <t>(1) Tewerkstelling van personeel bij milieu- en natuurverenigingen (56 VTE). 
Het subsidiekader heeft een positief effect op:
- doelmatigheid van de werking van de erkende milieu- en natuurverenigingen
- professionaliteit van de interne werking
-  draagvlak voor Vlaamse beleidsprioriteiten bij brede bevolking en doelgroepenbereik
- sterkere onderbouwing van het lokale, regionale en Vlaamse beleid via beleidsbeïnvloeding
- aanzetten tot daadkrachtig beleid via het permanent triggeren van overheden en andere actoren om aandacht te hebben voor milieu-, natuur en ruimte-uitdagingen
- tewerkstelling in Vlaanderen
 Meer details in evaluatierapport van de administratie en het rapport van de BBL over de impact van de sector.
(2) Koopkrachtverhoging in de social-profit non-profit sectoren + tewerkstelling van personeel bij milieu- en natuurverenigingen en regionale landschappen via de VIA-uitbreidingstewerkstelling (9 VTE). Zie positief effect 3QC019</t>
  </si>
  <si>
    <t>Administratief zeer belastend en onnodige complex - steeds financieringstekort</t>
  </si>
  <si>
    <t>(1) Besluit van de Vlaamse Regering van 19 oktober 2012 tot wijziging van het besluit van de Vlaamse Regering van 14 mei 2004 houdende de definitieve regularisatie en toekenning van een subsidie aan bepaalde initiatieven binnen polders, wateringen, milieu- en natuurverenigingen die personeelsleden tewerkstellen in een gewezen DAC-statuut, wat betreft de delegatie voor het toekennen van de subsidie en het verloop van de procedure voor het toekennen ervan.
https://codex.vlaanderen.be/PrintDocument.ashx?id=1022504&amp;datum=&amp;geannoteerd=false&amp;print=false"
(2) Vlaams akkoord voor de social-profit/non-profit van 6 juni 2005; Vierde Vlaams Intersectoraal Akkoord voor de social-/non-profitsectoren voor de periode 2011 tot 2015 
van 2 december 2011;
ministerieel besluit van 11 juni 2012 houdende de invulling van de uitbreidingstewerkstelling in de milieusector als gevolg van het Vlaams Interprofessioneel Akkoord VIA 2006-2010</t>
  </si>
  <si>
    <t xml:space="preserve"> (1)2004
(2) 2005</t>
  </si>
  <si>
    <t xml:space="preserve">(1)Berekening van de subsidie en toekenning ervan
(2) Berekening van de subsidie en toekenning ervan  </t>
  </si>
  <si>
    <t>(1)Begunstigde
(2) Begunstigde</t>
  </si>
  <si>
    <t>(1) Uitgave MvG
(2) Uitgave MvG</t>
  </si>
  <si>
    <t>(1) Loonsubsidie op basis van berekening en controle (Sociale Wetgevingscontrole -Financiële Controle).
(2) Loonsubsidie op basis van berekening en controle van bewijsstukken van effectieve tewerkstelling van de personeelsleden  en van  reëel betaalde loonkosten</t>
  </si>
  <si>
    <t xml:space="preserve">1- Het budget op 1QC112 wordt ingezet op 2 verschillende doelstellingen: enerzijds op de subsidiëring van de DAC-statuten (2.374.000 euro in 2021) en anderzijds op de uitvoering van de Vlaamse Interprofessionele Akkoorden (VIA) met opdeling Uitbreidingstewerkstelling (412.000 euro in 2021) en Verhoging eindejaarspremie (3.214.000 euro). Er zit dus een tekort op deze middelen (5,1 mio beschikbaar), maar deze worden (grotendeels) jaarlijks aangevuld via provisieherverdelingen VO-breed in kader van de uitrol van de VIA-akkoorden. 
2- Het verhaal van VIA is volledig kostendekkend, maar op het budget van de DAC'ers zit al jaren een recurrent tekort op het budget dat geregeld bijgepast werd  </t>
  </si>
  <si>
    <r>
      <t xml:space="preserve">1- </t>
    </r>
    <r>
      <rPr>
        <b/>
        <sz val="10"/>
        <rFont val="Times New Roman"/>
        <family val="1"/>
      </rPr>
      <t>In het regeerakkoord staat dat de passieve tewerkstellingsmaatregelen DAC en gesco versneld uitdoven tegen 2030.</t>
    </r>
    <r>
      <rPr>
        <sz val="10"/>
        <rFont val="Times New Roman"/>
        <family val="1"/>
      </rPr>
      <t xml:space="preserve"> Binnen het beleidsveld Sociaal Werk (WSE) dient het beleid gericht te subsidiëren vanuit de eigen doelstellingen en de grotere visie over sociaal werk. Het lijkt echter geen kernopdracht van Omgeving om sociale targets (fragmentair) in te vullen, zonder zicht op het grotere sociale werkingskader. 
In tegenstelling tot het VIA-beleid is het DAC-beleid wel aanpasbaar binnen Omgeving zelf. Het gaat concreet over tewerkstelling van 56 VTE, die alle ingezet worden voor een versnelde invulling van omgevingsdoelstellingen. Aangezien het over personeelsleden gaat, is een onmiddellijke schrapping van de subsidie sowieso niet mogelijk, er is steeds sprake van een wettelijke opzegperiode. Om een versnelde uitdoofregeling te bekomen, zijn er onderhandelingen nodig met de betrokken milieu- en natuurverenigingen. Als alternatieve denkpistes zou er ook nagedacht kunnen worden over het linken van de inzet van deze 56 VTE aan specifieke omgevingsdoelstellingen, in plaats aan de huidige algemene werking van de verenigingen. 
2- Er zijn </t>
    </r>
    <r>
      <rPr>
        <b/>
        <sz val="10"/>
        <rFont val="Times New Roman"/>
        <family val="1"/>
      </rPr>
      <t>binnen het DAC-verhaal verminderde administratieve lasten mogelijk</t>
    </r>
    <r>
      <rPr>
        <sz val="10"/>
        <rFont val="Times New Roman"/>
        <family val="1"/>
      </rPr>
      <t xml:space="preserve"> (-0,5 VTE) door de huidige (zeer complex gemaakte) berekeningswijze op basis van reële lonen en anciënniteit, via een BVR te vereenvoudigen. Door </t>
    </r>
    <r>
      <rPr>
        <b/>
        <sz val="10"/>
        <rFont val="Times New Roman"/>
        <family val="1"/>
      </rPr>
      <t>te evolueren naar een systeem op basis van normkosten</t>
    </r>
    <r>
      <rPr>
        <sz val="10"/>
        <rFont val="Times New Roman"/>
        <family val="1"/>
      </rPr>
      <t xml:space="preserve"> wordt niet enkel de administratieve last bespaard, maar wordt ook de gesubsidieerde kost (licht) verminderd.
</t>
    </r>
  </si>
  <si>
    <t>QBX 3QC082 4322</t>
  </si>
  <si>
    <t xml:space="preserve">STEUN GEMEENTEN VOOR MILIEUGERELATEERDE TAKEN, UITGEVOERD DOOR DOELGROEP WERKNEMERS </t>
  </si>
  <si>
    <t>Subsidies voor doelgroepwerknemers bij de lokale overheden</t>
  </si>
  <si>
    <t>Aflopend in 2021</t>
  </si>
  <si>
    <t>subsidie die bijdraagt tot milieu en natuur in combinatie met ondersteuning sociale economie (vb. inzet doelgroepwerknemers in het kader van pesticidenvrij beheer openbaar domein, toezicht containerpark, opruimen zwerfvuil, ecologisch beheer van de bermen, …). Dit is het luik gemeenten. Het luik actoren wordt opgevolgd door het ANB</t>
  </si>
  <si>
    <t>28 MAART 2014 - Besluit van de Vlaamse Regering houdende toekenning van compensatie aan verschillende actoren en aan gemeenten voor milieugerelateerde taken, uitgevoerd door doelgroepwerknemers</t>
  </si>
  <si>
    <t>Tewerkstelling doelgroepwerknemers (sociale economiebedrijven) en bijdrage aan realisatie van milieutaken (vb pesticidenvrij beheer, opruimen zwerfvuil, …)</t>
  </si>
  <si>
    <t>berekening van de subsidie en toekenning (DOMG) en inhoudelijke evaluatie door OVAM, VMM, ANB. DWSE staat in voor de erkenning van de sociaal economiebedrijven die de doelgroepwerknemers op het terrein inzetten.</t>
  </si>
  <si>
    <t>Lokaal bestuur als begunstigde</t>
  </si>
  <si>
    <t>lokale overheden doen beroep op de erkende sociaal economiebedrijven. Sociaal economiebedrijven zijn onrechtstreeks begunstigd</t>
  </si>
  <si>
    <t>berekening op basis van contingent dat gebaseerd op inwonersaantal en de onbebouwde oppervlakte van de deelnemende gemeenten</t>
  </si>
  <si>
    <t>Ja: subsidie werd stopgezet en loopt af op 31/12/2021. De reden van stopzetting is dat deze subsidie nog maar een zeer beperkte stimulerende werking heeft op vlak van milieu- en natuur. Heel wat van de ingezette taken gaan over wettelijke verplichtingen of regulieren taken (pesticidenvrij beheer, toezicht containerpark, ...)</t>
  </si>
  <si>
    <t>Vrijgekomen middelen zullen aangewend worden vanaf 2022 om bijkomende milieu- , natuur- en ruimteverenigingen te kunnen erkennen en subsidiëren (lijn 445)</t>
  </si>
  <si>
    <t xml:space="preserve">1- Deze subsidieregeling wordt afgeschaft en geïntegreerd in de nieuwe subsidieregeling voor milieu-, ruimte- en natuurverenigingen. Zie 3QC019.
</t>
  </si>
  <si>
    <t>QB0 1QC114 3122</t>
  </si>
  <si>
    <t>ONDERSTEUNING WATERGROEP VOOR TEWERKSTELLINGSMAATREGELEN</t>
  </si>
  <si>
    <t>Subsidie voor de Watergroep voor tewerkstellingsmaatregelen</t>
  </si>
  <si>
    <t xml:space="preserve">Ondersteuning De Watergroep voor tewerkstellingsmaatregelen voor startbanen. Binnen het VESOC vindt overleg plaats tussen overheid, vakbonden en werkgevers. Indien binnen VESOC een consensus wordt bereikt, verbindt de Vlaamse Regering zich ertoe om alle voorstellen uit te voeren. Binnen dit VESOC werd een competentieagenda 2010 opgesteld, waaronder een actieplan voor ongekwalificeerde instroom (actieplan Jeugdwerkloosheid). Men wil een geïntegreerde aanpak van de werkloosheid bij -25 jarige laag- en midden geschoolde jongeren bewerkstellen, om deze jongeren zo snel mogelijk te activeren en zo snel en maximaal mogelijk te doen uitstromen naar duurzame tewerkstelling. Een van deze maatregelen is het VESOC-startbaanproject.
Subsidie voor loonkosten, DOMG voert de berekeningen uit. De subsidie wordt jaarlijks uitgekeerd. </t>
  </si>
  <si>
    <r>
      <t>Regeerakkoord</t>
    </r>
    <r>
      <rPr>
        <sz val="10"/>
        <color rgb="FF000000"/>
        <rFont val="Times New Roman"/>
        <family val="1"/>
      </rPr>
      <t>: OD 3.2.1:  Elk talent telt, arbeidspotentieel benutten (geen expliciete vermelding van startbanen VESOC)
Tewerkstellingsmaatregelen voor startbanen hebben een tewerkstellings- en sociale doelstelling en geen omgevings- of energiedoelstelling. De subsidie geeft eerder
uitvoering aan beleidsdoelstellingen van de ganse Vlaamse Regering.
De subsidie ressorteert onder de minister bevoegd voor het leefmilieu omwille van de specifieke ontvanger (De Watergroep).</t>
    </r>
  </si>
  <si>
    <t>Tewerkstelling bij laag- en middengeschoolde jongeren (-25)</t>
  </si>
  <si>
    <t>VESOC-akkoord van 16 januari 2006</t>
  </si>
  <si>
    <t>Berkening van de subsidie en toekenning ervan.</t>
  </si>
  <si>
    <t>Begunstigde (De Watergroep)</t>
  </si>
  <si>
    <t>Vaste toelage</t>
  </si>
  <si>
    <t>Neen</t>
  </si>
  <si>
    <t xml:space="preserve">De inspectie van financiën dringt in zijn advies m.b.t. de subsde voor werkingsjaar 2021 aan om te onderzoeken of deze subsidie werkelijk de meest aangewezen wijze is om de tewerkstelling van niet- of laaggeschoolde jongeren te bevorderen. Het DOMG is louter uitvoerder van een beslissing van de Vlaamse regering. De subsidie is een tewerkstellingssubsidie en draagt niet bij tot de realisatie van omgevingsdoelstellingen.
</t>
  </si>
  <si>
    <r>
      <t xml:space="preserve">1-  Er dient onderzocht te worden welk traject moet gevolgd worden om deze subsidie te </t>
    </r>
    <r>
      <rPr>
        <b/>
        <sz val="10"/>
        <rFont val="Times New Roman"/>
        <family val="1"/>
      </rPr>
      <t xml:space="preserve">schrappen. </t>
    </r>
    <r>
      <rPr>
        <sz val="10"/>
        <rFont val="Times New Roman"/>
        <family val="1"/>
      </rPr>
      <t xml:space="preserve">De subsidie is niet gericht op de doelstellingen van Omgeving (cf. bevindingen kerngroep subsidies). </t>
    </r>
    <r>
      <rPr>
        <b/>
        <sz val="10"/>
        <rFont val="Times New Roman"/>
        <family val="1"/>
      </rPr>
      <t>De besparing betreft 357.000 euro.</t>
    </r>
    <r>
      <rPr>
        <sz val="10"/>
        <rFont val="Times New Roman"/>
        <family val="1"/>
      </rPr>
      <t xml:space="preserve">
</t>
    </r>
  </si>
  <si>
    <t>QB0-1QCE2OU-IS</t>
  </si>
  <si>
    <t>QB0 1QC180 4140</t>
  </si>
  <si>
    <t>TOELAGE VITO VOOR UITVOERING REFERENTIETAKEN OMGEVING</t>
  </si>
  <si>
    <t>DEP/VPO</t>
  </si>
  <si>
    <t xml:space="preserve">Toelage VITO voor de uitvoering van 19 referentietaken voor het beleidsdomein Omgeving. </t>
  </si>
  <si>
    <t xml:space="preserve">Referentietaken zijn één van de taken van VITO om haar maatschappelijk doel van strategisch basisonderzoek in de domeinen energie, leefmilieu, materialen aan aardobservatie te realiseren. De referentietaken zijn een dienstverlening aan meerdere entiteiten van het omgevingsdomein, voor meerdere beleidsvelden, die gedurende een lange termijn een unieke expertise of een onafhankelijke positie (bijvoorbeeld referentielabo) vereist. De precieze aard en de doelstelling van de door de overheid vastgestelde referentietaken worden bepaald in een (in de regel) 5-jaarlijks beheersreglement.
</t>
  </si>
  <si>
    <t>wetenschaps- en innovatiedecreet</t>
  </si>
  <si>
    <t>1991 (oprichting VITO); 2009 (W&amp;I-decreet)</t>
  </si>
  <si>
    <t>Unieke kennis ontwikkelen en valoriseren; voor een aantal referentietaken ook onafhankelijke positie verzekeren</t>
  </si>
  <si>
    <t>Decreet van 30 april 2009 betreffende de organisatie en financiering van het wetenschaps- en innovatiebeleid</t>
  </si>
  <si>
    <t>vòòr 2014</t>
  </si>
  <si>
    <t>Er zijn 19 referentietaken in opdracht van het beleidsdomein Omgeving. Per referentietaak is één van de entiteiten van het omgevingsdomein initiatiefnemer. Telkens kunnen meerdere entiteiten betrokken zijn bij de aansturing en opvolging van de referentietaak in kwestie.</t>
  </si>
  <si>
    <t>Lokale besturen als mogelijk geïnteresseerde partij in ontwikkelde kennis of open data</t>
  </si>
  <si>
    <t>Mogelijk geïnteresseerde partij in ontwikkelde kennis of open data; interactie labo's versus referentielabo</t>
  </si>
  <si>
    <t>Mogelijk geïnteresseerde partij in ontwikkelde kennis of open data</t>
  </si>
  <si>
    <t>Uitgave: de referentietaken worden gefinancierd deels met een dotatie van EWI en deels met een dotatie van OMG.</t>
  </si>
  <si>
    <t>Uitgave:bedrag evolueert jaarlijks afhankelijk van afname of toename van aantal of omvang van de referentietaken; in 2021 circa 8% afname ten opzichte van 2020 door inscourcen van 2 referentietaken bij agentschap VEKA.</t>
  </si>
  <si>
    <t>Financiering uit algemene middelen</t>
  </si>
  <si>
    <t>Evaluatie VITO-referentietaken (2020), Ludo Vanongeval (dOMG)</t>
  </si>
  <si>
    <t>1- In juni 2020 werd de toelage aan VITO in het kader van de uitvoering van referentietaken grondig geëvalueerd, en dit op vraag van de Vlareg nav. de vorige goedkeuring van het gerelateerde werkingskader, het beheersreglement. Hiertoe werden de inzet van het instrument referentietaak en alle 20 referentietaken individueel gescreend. Dit waren de belangrijkste conclusies:
a/ De referentietaken hebben een duidelijke plaats als kennisverwervend instrument binnen omgeving;
b/ De taken binnen het betoelaagde pakket dienen duidelijk afgebakend te worden om marktverstoring te voorkomen;
c/ Mits de nodige taakafbakening (criteria voor het inzetten van instrument referentietaken) is de marktsituatie vergelijkbaar met het verhaal van de referentietaken bij EV ILVO: VITO is de enige geschikte partij op de markt in Vlaanderen voor de uitvoering van de specifiek benodigde taken. Er kan vlot geschoven worden tussen de verschillende opdrachten, wat het departement en de betrokken agentschappen de nodige flexibiliteit geeft. De globale tevredenheid over de uitvoering van de referentietaken is hoog. 
d/ Er wordt door VITO 36% overhead doorgerekend op de referentietaken. Op de vraag of deze 36% marktconform is, komt geen duidelijke uitspraak, maar het percentage is alleszins gelijkaardig aan dit bij vergelijkbare cases in het buitenland, en is voordeliger dan de 50% overhead die VITO aanrekent op offertes op standaard overheidsopdrachten (waar de offerte van VITO vaak als de offerte met de beste prijs-kwaliteit-verhouding wordt geselecteerd). Voorts zijn de referentietaken niet BTW-plichtig, wat een bijkomend groot financieel voordeel vormt. Deze constructie leidt dus tot minder administratief werk en tot significante besparingen tov. een scenario waarbij alle opdrachten individueel op de markt zouden komen.
e/ Nadeel is dat de monopolie positie van VITO door deze werking in de markt alleen maar versterkt wordt, en dat de afhankelijkheid van VITO steeds toeneemt. Op basis van de aanbevelingen uit de evaluatie zal er meer aandacht gaan naar het ter beschikking stellen van resultaten en het verhogen van de transparantie over de referentietaken.
f/ (Tijdens de evaluatie) Er werd beslist 2 van de 20 individueel gescreende referentietaken in te sourcen bij het Vlaams Energie- en Klimaatagentschap, om de verdere kennisopbouw te realiseren binnen de beschikbare personeelscapaciteit van de Vlaamse administratie.
Alle bevindingen uit de evaluatie worden verwerkt in het volgend voorstel van beheersreglement dat richting Vlareg zal vertrekken.
Aandachtspunt VBH:
1/ Opletten voor het significante luik EWI-cofinanciering richting VITO en de mogelijke impact van de VBH-voorstellen tot besparingen bij EWI op dit budget.</t>
  </si>
  <si>
    <t>QB0-1QCE2OT-IS</t>
  </si>
  <si>
    <t>QB0 1QC126 4140</t>
  </si>
  <si>
    <t>TOELAGE EV ILVO VOOR REFERENTIETAKEN LEEFMILIEU EN NATUUR</t>
  </si>
  <si>
    <t>Toelage EV ILVO voor de uitvoering van referentietaken voor het beleidsdomein Omgeving</t>
  </si>
  <si>
    <t>lopend (recent verlengd met 1 jaar)</t>
  </si>
  <si>
    <t>De referentietaken hebben tot doel om technisch-wetenschappelijke kennis maximaal te valoriseren ten behoeve van het beleidsdomein Omgeving, specifieke kennishiaten bij het beleidsdomein Omgeving in te vullen en alle relevante onderzoeksresultaten en kennis in binnen- en buitenland te rapporteren naar het beleidsdomein Omgeving. Algemeen worden er twee referentietaken onderscheiden: de technisch-wetenschappelijke ondersteuning inzake luchtemissies bij landbouwactiviteiten en de technisch wetenschappelijke ondersteuning inzake duurzame productietechnieken in de landbouw. </t>
  </si>
  <si>
    <t>beheersreglement tussen ILVO en beleidsdomein Omgeving (VR 2012 1307 DOC.0745)</t>
  </si>
  <si>
    <t xml:space="preserve">we kunnen beroep doen op de hoog technisch-wetenschappelijke kennis en onderzoek van het ILVO mbt landbouwactiviteiten (luchtemissies, PAS, duurzame productietechnieken,...). </t>
  </si>
  <si>
    <t>beheersreglement</t>
  </si>
  <si>
    <t>bOMG</t>
  </si>
  <si>
    <t>ILVO</t>
  </si>
  <si>
    <t>dotatie</t>
  </si>
  <si>
    <t>1- De opdrachten van het EV ILVO in kader van wetenschap-technische ondersteuning  groeien steeds aan belang. Zo is er belangrijke beleidsondersteuning richting luchtemissies (landbouwsector), en sinds kort ook gericht op de problematiek van fijn stof, energie- en klimaataspecten en zeker ook PAS (stikstof). Voor 2021-2024 is het groeiende takenpakket opgenomen in een ontwerp van beheersreglement dat momenteel voorligt ter goedkeuring door de Vlaamse Regering.
2- De situatie is vergelijkbaar met het verhaal van de referentietaken bij VITO EV ILVO is de enige geschikte partij op de markt in Vlaanderen voor de uitvoering van de specifiek benodigde taken. Er kan vrij vlot geschoven worden tussen de verschillende opdrachten, wat het departement de nodige flexibiliteit geeft.</t>
  </si>
  <si>
    <t>QB0-1QCE2OA-WT</t>
  </si>
  <si>
    <t>QB0 1QC168 7422</t>
  </si>
  <si>
    <t>PROJECT DIGITALE BOUWAANVRAAG EN OMGEVINGSVERGUNNING</t>
  </si>
  <si>
    <t>DEP/DIDM</t>
  </si>
  <si>
    <t xml:space="preserve">Uitgaven ikv. de uitrol van het Omgevingsvergunningenloket en -platform. Betreft digitaliseren van de omgevingsvergunningsaanvraag en het coordineren van de communicatie met de aanvrager, bevoegde instantie en adviesverleners en de verdere stappen hierin </t>
  </si>
  <si>
    <t>Uitbouw van het omgevinsgvergunningenloket en platform: integratie milieu- natuur en bouwvergunningen, en centrale coördinatie van data en communicatie tussen de betrokken actoren, capteren van data mbt het project en de voorwaarden zodat deze nadien ook gebruikt kunnen worden ikv vergunningverlening, planning, handhaving etc..., consulteren openbare onderzoeken, beslissingen etc.</t>
  </si>
  <si>
    <t>Projectbeschrijving omgevingsloket/ digitale omgevingsvergunning</t>
  </si>
  <si>
    <t>Decreet van 25 april 2014 betreffende de omgevingsvergunning, Besluit van de Vlaamse Regering van 27 november 2015 tot uitvoering van het decreet van 25 april 2014 betreffende de omgevingsvergunning, Besluit van de Vlaamse Regering van 13 februari 2015 tot aanwijzing van de Vlaamse en provinciale projecten</t>
  </si>
  <si>
    <t xml:space="preserve">realiseren van een kwaliteitsvolle leefomgeving en daarbij regelen/ verzekeren van minimale  (milieu)kwaliteitsnormen waaraan menselijke activiteiten (projecten, …)  moeten voldoen. Dit om een negatieve impact op deze leefomgeving zo veel mogelijk te vermijden en een positieve impact te maximaliseren. </t>
  </si>
  <si>
    <t>dOMG, betrokken Vlaamse adviesinstanties (Ovam, VMM, ANB,…) bij de omgevinsgvergunning: adviseren, kunnen beroep aantekenen, behandelen beroepsprocedures, .. Zij kunnen ook optreden als initiatiefnemer</t>
  </si>
  <si>
    <t>Lokale en provinciale  overheden die betrokken zijn bij de besluitvorming omgevingsvergunning nemen beslissingen, kunnen adviseren Zij kunnen ook optreden als initiatiefnemer</t>
  </si>
  <si>
    <t xml:space="preserve">als initiatiefnemer: indienen omgevingsvergunningsaanvraag; bijsturen omgevingsverguningsaanvraag ifv het gegeven advies </t>
  </si>
  <si>
    <t>uitgave voor het inhuren van externe opdrachtnemers die het digitale platform verder uitbouwen en onderhouden, jaarlijkse kost ov-loket is minimum 2,272 mio euro</t>
  </si>
  <si>
    <t>beleidskrediet?</t>
  </si>
  <si>
    <t xml:space="preserve"> De uitbesteding van dit budget is essentieel om het platform verder te kunnen onderhouden en uitbouwen. Maar: een jaarlijks minimaal budget van 2, 3 mio euro  voor het onderhoud en de verdere uitbouw van het omgevingsloket is duur in verhouding tot onderhoud van andere platformen (2,3 mio euro tov 900K euro bv. voor de ondersteuning en uitbouw van het digitaal stedenbouwkundig platform =&gt; verschil van meer dan 50%) Best wordt geëvalueerd of er geen meer kostenefficiënte oplossing kan voorzien worden voor de uitbouw en onderhoud van dit platform. </t>
  </si>
  <si>
    <t>QB0 1QC105 1211</t>
  </si>
  <si>
    <t>UITGAVEN HANDHAVING</t>
  </si>
  <si>
    <t>DEP/HH</t>
  </si>
  <si>
    <t>Uitgaven ikv. milieu-inspecties en het nemen van noodzakelijke beschermende maatregelen ter bescherming van het milieu</t>
  </si>
  <si>
    <t>afsluiten van overeenkomsten met erkende laboratoria ter ondersteuning van het kernproces 'inspecteren en maatregelen nemen'
- meten, bemonsteren en analyseren van stoffen en emissies (afvalwater, grondwater, oppervlaktewater, afvalstoffen, bodem, lucht, ...)
- bijkomend dossiergebonden onderzoek door gespecialiseerde laboratoria en deskundigen (geluid, geur, ...)</t>
  </si>
  <si>
    <t>Europese en Vlaamse wettelijke bepalingen, die de waarborgen en de voorwaarden voor de uitoefening van het recht op een gezond leefmilieu in zich dragen (breed gamma van Europese Richtlijnen en Verordeningen, Samenwerkingsakkoorden en Vlaamse decreten en uitvoeringsbesluiten), Vlaamse beleidsdocumenten (Vlaams Regeerakkoord, Beleidsnota, BBT, ...), Vlaamse actieplannen (luchtkwaliteitsplan, stroomgebiedbeheerplannen,  energie- en klimaatplan, actieplan asbestafbouw, ...), departementale en afdelingsplannen (departementaal ondernemingsplan, omgevingshandhavingsplan, ...)</t>
  </si>
  <si>
    <t>Sint-Michielsakkoord van 16 juli 1993</t>
  </si>
  <si>
    <t>realiseren van een kwaliteitsvolle leefomgeving en daarbij horende (milieu)kwaliteitsnormen</t>
  </si>
  <si>
    <t>-</t>
  </si>
  <si>
    <t>Europese en Vlaamse wettelijke bepalingen, die de waarborgen en de voorwaarden voor de uitoefening van het recht op een gezond leefmilieu in zich dragen (breed gamma van Europese Richtlijnen en Verordeningen, Samenwerkingsakkoorden en Vlaamse Decreten en Uitvoeringsbesluiten)</t>
  </si>
  <si>
    <t>als gewestelijke inspectiedienst noodzakelijke technische en gespecialiseerde ondersteuning voorzien bij het kernproces 'inspecteren en maatregelen nemen inzake milieu'</t>
  </si>
  <si>
    <t>- meten, bemonsteren en analyseren van stoffen en emissies
- bijkomend gespecialiseerd dossiergebonden onderzoek uitvoeren</t>
  </si>
  <si>
    <t>uitvoeren van bijkomend dossiergebonden onderzoek door gespecialiseerde laboratoria en deskundigen</t>
  </si>
  <si>
    <t>in het kader van een reactief optreden kan de burger een rol spelen (bv. klacht)</t>
  </si>
  <si>
    <t>stabiele uitgave o.a. door jaarlijkse vastlegging van labo-contracten</t>
  </si>
  <si>
    <t>de uitbesteding van dit budget is essentieel om aan de kerntaak 'inspecteren en maatregelen' op een kwalitatieve en performante manier uitvoering te geven om zodoende bij te dragen aan het realiseren van een kwaliteitsvolle leefomgeving</t>
  </si>
  <si>
    <t>er gebeurde in 2020 reeds een ingrijpende neerwaartse bijstelling van dit budget (400 keuro), eerder dan het budget nog verder terug te schroeven, verdient deze basisallocatie de heroverweging om te worden bijgespijsd</t>
  </si>
  <si>
    <t xml:space="preserve">1- Bij de aanstelling van de labo's wordt sterk gewaakt over de marktconformiteit van de prijzen, en de marktwerking verloopt goed momenteel.  Er wordt gewerkt met de gunning van grote raamcontracten om de 4 jaar, waarbij deze jaarlijks verlengd worden, waarbij deze contracten zich onderling onderscheiden door het milieuthema. Soms gaat het ook over nichemetingen, zonder veel marktwerking, maar dat gaat over kleine budgetten. Alleszins liggen de prijzen in de verschillende offertes bij de commerciële labo’s niet ver uit elkaar. Het opsplitsen van deze grotere contracten over verschillende  labo’s zou bovendien een enorme logistieke last met zich meebrengen o.a. wegens de korte toegestane tijdspanne tussen monstername en analyse. Er worden ondertussen ook al heel wat bijkomende efficiëntiemaatregelen toegepast (bv. het ophalen van stalen gebeurt met planningen volgens de kortste routes). Bovendien dient vermeden dat er op kwaliteit ingeboet wordt om bv. juridische problemen te vermijden.
2- Wat betreft het idee om deze labowerking intern uit te voeren (insourcing) wordt vastgesteld dat dit voor de betrokken afdeling Handhaving van het dOMG onmogelijk is om alle analyses zelf te doen, aangezien dit geschikt personeel, laboruimte, analysetoestellen, onderhoud en een erkenning voor alle te onderzoeken parameterpaketten zou vergen. Een aantal jaren geleden is er reeds een efficiëntie-oefening geweest zoekende naar efficiëntiewinsten in de labowerking van INBO, VMM en het departement. De aanleiding lag in de ogenschijnlijke versnipperde labowerking binnen het beleidsdomein. Zo meet het departement Omgeving ook zelf (bv. geluidsmetingen nabij de luchthavens, geluidsmetingen naar aanleiding van klachten over klasse 1-inrichtingen) en controleert het ook emissies voor thema’s die relevant zijn voor andere entiteiten, VMM meet zelf in de waterlopen e.a. ), INBO meet ook richting biodiversiteitsbeleid, ... Er werden toen echter geen significante efficiëntiewinsten gevonden.
</t>
  </si>
  <si>
    <t>QBX 3QC063 7200</t>
  </si>
  <si>
    <t>UITGAVEN NATUUR- EN MILIEU-EDUCATIEVE CENTRA EN INVESTERINGEN TEN BEHOEVE VAN MILIEU-INTEGRATIE EN PARTNERSCHAPPEN</t>
  </si>
  <si>
    <t>Investeringen departement Omgeving in de natuur- en milieu-educatieve centra en in ontsnipperingsmaatregelen</t>
  </si>
  <si>
    <t xml:space="preserve">De Vlaamse Kennis- en Vormingscentra voor Natuur en Milieu vullen de proeftuinfunctie voor educatieve vernieuwing in en bieden een kwalitatief educatief aanbod aan. Voor de goede werking van de centra te garanderen en te actualiseren werd beslist om De Vroente volledig energetisch te renoveren. Daarnaast zijn er zowel in De Vroente als De Helix de onderhoudskosten van de gebouwen, de installaties en toebehoren. 
De omgevingsprojecten in samenwerking met partners ten uitvoering van het omgevingsbeleid.   </t>
  </si>
  <si>
    <t>BBT 2021 ISE 2 Inhoudelijk structuurelement omgevingsbeleid, ruimte en milieu SD5 - OD5: Maatschappelijk draagvlak verzekeren door sensibilisering bevolkingslagen. 
BBT 2021 ISE Omgevingsbeleid voor ruimte en milieu. SD4 - Robuuste open ruimte. OD1 - Versterking van de ruggengraat van de open ruimte.
Protocol VAPEO ondertekend door minister Demir en minister Peeters op 23 september 2020</t>
  </si>
  <si>
    <t xml:space="preserve">Impact op het draagvlak voor het omgevingsbeleid bij een brede waaier van doelgroepen.
Via het educatief aanbod werken we aan draagvlakcreatie voor milieu- en ruimtelijke thema's bij leerlingen en leerkrachten.  
Via educatie en vorming willen we komen tot burgers die zelf keuzes maken en hun verantwoordelijkheid opnemen voor een duurzamere samenleving. De centra doen dit zowel voor de (lokale) burger, jongere, volwassene, gezin, vereniging, (inter)nationale toerist als voor deelnemers aan activiteiten op locatie en het bredere publiek via campagnes zoals Week van de Bij.
Via ontsnipperende maatregelen of veilige oversteekplekken wordt het Vlaamse groenblauwe netwerk versterkt en worden leefgebieden van in het wild voorkomende dieren verbonden. </t>
  </si>
  <si>
    <t>Beslissing van de VR van 18 juli 20O3 over het NME-programma
Protocol VAPEO ondertekend door minister Demir en minister Peeters op 23 september 2020</t>
  </si>
  <si>
    <t>Vanaf 1 september 2003</t>
  </si>
  <si>
    <t>Afstemming in functie van de ontsluiting van het park met Grenspark Zoom Kalmthoutse Heide (interregionaal).
Voor ecologische ontsnippering wordt er gestreefd naar  linken met initiatieven over de gewest- en landsgrenzen
heen.</t>
  </si>
  <si>
    <t>Afstemming in functie van gedeelde infrastructuur met ANB en INBO.
Copartnerschap met AWB, ANB en INBO voor het ontsnipperen van gewestwegen</t>
  </si>
  <si>
    <t>Afstemming in functie van gedeelde infrastructuur met de Gemeente Kalmthout - Toeristische Dienst.
Samenwerking met lokale partners voor ecologische ontsnippering is cruciaal, zij kennen de lokale knelpunten en gevoeligheden en
hebben terreinervaring</t>
  </si>
  <si>
    <t>Via het jaarlijkse NME-dienstbevel.
Voor de energetische renovatie van De Vroente is een bevraging van alle gebruikers lopende.
Alle grote ontsnipperingsmaatregelen worden in Vlaanderen systematisch gemonitord</t>
  </si>
  <si>
    <t xml:space="preserve">1- Het budget wordt ingezet op 2 verschillende doelstellingen:
a/ investeringen in de NME-centra (Vroente/Helix) 
b/ ecologische ontsnippering.
Het budget fluctueert jaarlijks tussen de beide doelstellingen in functie van de behoeften van het betrokken begrotingsjaar. Ecologische ontsnippering is groeiend in belang, getuige de VAPEO-overeenkomsten net ondertekend met MOW en minister Demir, en de opname van ontsnipperingsmaatregelen in het Vlaamse relance-beleid.
2- De ideale beheersvorm voor de NME-centra werd bij de vorige interne staatshervorming (2012) onder de loep genomen, en er werd geconcludeerd dat deze NME-centra, in tegenstelling tot het educatieve centrum De Nachtegaal,  binnen de VO verankerd moest blijven, mits inzet op tweedelijnsondersteuning.  
3- Er is afstemming met de provincies, die ook beschikken over educatieve centra op hun grondgebied. Er is geen fysieke overlap tussen deze 2 Vlaamse centra en deze van de betrokken provincies. Sinds 2019 zijn er 2 netwerken actief waarin alle partijen betrokken worden (Sterk Netwerk Centra) en EDO (duurzaamheid) platform. Via deze platformen worden de violen onderling afgestemd, en worden de Vlaamse doelstellingen ook via de andere partners mee ingevuld. 
4- Qua beleidsevaluatie gaat de aandacht momenteel eerder naar monitoring van impactmetingen, en nog niet naar effectiviteitsmetingen voor de NME-instrumenten. Bij de verdere uitrol richting prestatiebegroting zal dit wel meegenomen worden. Bv. inzake ontsnippering gaat elke plaatsing van een ecoduct gepaard met een specifiek monitoringstraject.
5- Er is in belangrijke mate sprake van cofinanciering van ontsnipperingsmaatregelen bij MOW. In geval van ecoducten over bestaande gewestwegen is de vaste verdeelsleutel 50/50 MOW/OMG, met binnen omgeving de toepassing van 50/50 tussen het aandeel van ANB en het departement Omgeving. Opvallend is dat bij nieuwe wegen via jarenlange succesvolle horizontale integratie AWV ondertussen 100% van de kosten van ecoducten financiert. Dit is een zeer mooi voorbeeld van een succesvolle horizontale integratie! Hetzelfde wordt nu beoogd met de uitrol en financiering van de CPT-maatregelen (Clean Power For Transport), zoals de uitwerking van een laadpalennetwerk. 
</t>
  </si>
  <si>
    <t>QB0 1QC113 1211</t>
  </si>
  <si>
    <t>ONDERSTEUNING PROVINCIES EN VLAAMSE GEMEENSCHAPSCOMMISSIE VOOR MILIEUZORG OP SCHOOL</t>
  </si>
  <si>
    <t>Subsidies departement Omgeving voor het project "Milieuzorg op School"</t>
  </si>
  <si>
    <t xml:space="preserve">Subsidie voor provincies en de Vlaamse Gemeenschapscommissie voor uitvoering van het educatief programma MOS.
Terugbetaling van de loonkosten voor 10 van de 15 VTE provinciale MOS-begeleiders (2 per provincie terugbetaald) en van de MOS-begeleider van de Vlaamse Gemeenschapscommissie in Brussel (1). </t>
  </si>
  <si>
    <t>Beslissing van de VR over het MOS-programma (VR 2018 2112 DOC.1615/1BIS).
Beleidsnota OMG:
OD 7.5.5. Maatschappelijk draagvlak verzekeren door sensibilisering bevolkingslagen
Vlaanderen staat voor diverse complexe uitdagingen bij het bewerkstellingen van de omslag naar een klimaatneutrale en duurzame samenleving. Het vergt ondernemerschap, creativiteit, kennis en expertise om van deze transitie een pad te maken dat iedereen ten goede komt. Het is hierbij van belang om kinderen, jongeren, studenten, en bij uitbreiding alle “lerenden” goed voor te bereiden op het aangaan van deze uitdagingen.
Via educatieve programma’s ondersteun ik leerkrachten, docenten en educatieve partners om duurzaamheidsuitdagingen aan te pakken. Mijn administratie treedt hierbij op als facilitator en kennispartner en werkt structureel samen met het beleidsdomein Onderwijs en Vorming, educatieve organisaties en lokale besturen."</t>
  </si>
  <si>
    <t>Het MOS-programma ondersteunt leerkrachten en directies om educatie voor duurzame ontwikkeling mogelijk te maken op school. Ze grijpen daarvoor lokaal relevante omgevingsthema’s aan. Dit zorgt ervoor dat kinderen en jongeren goed voorbereid worden op het aangaan van duurzaamheidsuitdagingen.</t>
  </si>
  <si>
    <t>Beslissing van de VR over het MOS-programma (VR 2018 2112 DOC.1615/1BIS).</t>
  </si>
  <si>
    <t>2018 (zie extra informatie)</t>
  </si>
  <si>
    <t>Berekening van de subsidie en toekenning ervan
Coördinatie MOS-programma</t>
  </si>
  <si>
    <t>Lokale besturen als begunstigde
Lokale begeleiding MOS-scholen</t>
  </si>
  <si>
    <t>Uitgaven MvG</t>
  </si>
  <si>
    <t>In overeenstemming met de bepaling in de MOS-overeenkomst wordt de begeleider voor het Brussels Hoofdstedelijk Gewest volledig terugbetaald en het resterende gedeelte van het budget wordt gelijkmatig wordt verdeeld over de 5 Vlaamse provincies</t>
  </si>
  <si>
    <t>ja,
Naast de doorlopende evaluatie op MOS-begeleidingscommissie, werden de effecten van MOS via aparte studies door externe (onderzoeks)organisaties in kaart gebracht. In 2013 TWOL liet MOS een TWOL-studie uitvoeren door de Universiteit Antwerpen om te onderzoeken welke meerwaarde MOS biedt en welke verbeterpunten er zijn.
In 2017 werd er een grootschalige online bevraging uitgevoerd, waarin heel wat evaluatieve elementen zaten vervat. Deze bevraging en de verdere stappen in het participatieve proces naar nieuwe klemtonen, werden in nauw overleg met de leden van de begeleidingscommissie vormgegeven.</t>
  </si>
  <si>
    <t xml:space="preserve">In 2001 startte het project MOS (Milieuzorg op School) voor het basisonderwijs, vanaf 2002 werd het uitgebreid naar het secundair onderwijs. In 2013 werd de basis gelegd voor het huidige MOS-programma. Na evaluatie en stakeholderbevraging, besliste de Vlaamse regering in 2018 het MOS-programma te actualiseren en de MOS bestuursovereenkomsten te verlengen.
</t>
  </si>
  <si>
    <t xml:space="preserve">1- MOS is een complex project met 7 verschillende betrokken partijen: de Vlaamse Overheid (departement Omgeving), de 5 Vlaamse provincies en de Vlaamse Gemeenschapscommissie in Brussel. Hierdoor wordt een multiplicator-effect bereikt. Zo zetten alle partners hier ook personeel op in, waarvan een deel door het departement op dit budget gefinancierd wordt (per provincie 2 VTE en 1 VTE voor de Gemeenschapscommisse). 
2- De evaluatie van MOS is positief: de werking verloopt goed, mét voldoende impact voor de Vlaamse overheid én met extra sturing richting de Vlaamse doelstellingen.
3- Qua effectiviteitsmeting is het hetzelfde verhaal als bij de NME-centra en de ontsnipperingsmaatregelen, en wordt er vooral ingezet op impact. Zo zijn er mooie cijfers op vlak van outcome beschikbaar (het aantal klimaattrajecten, het aantal MOS-scholen of Groene vlag scholen (internationaal keurmerk), ...). Verschillende onderzoeken wijzen op een zeer goede effectiviteit van MOS richting de vergroening en verduurzaming van de levenswijze van de betrokken generaties kinderen. Ook op vlak van aandacht voor duurzaamheid in de onderwijsdoelen zijn grote stappen voorwaarts gezet. Qua administratieve lasten werden na afweging van de baten en lasten de controles op de tegenprestaties van scholen beperkt gehouden.
4- Wat betreft de instrumenten "sensibilisering"/"educatie" zijn er een aantal belangrijke aandachtspunten: 
a/ de meetbaarheid van effectivieit is zeer lastig voor sensibiliseringsinitiatieven;
b/ partnerschappen zijn zeer belangrijk in het kader van de creatie van het nodige maatschappelijke draagvlak;
c/ het feit dat andere instrumenten dan subsidies en regelgeving ook zeer effectief kunnen zijn (cf. eerder succesverhaal ontsnipperingsfinancieirng bij MOW) dient meegenomen te worden bij de uitrol van het toekomstige BRV-beleid. Sensibilisering en Partnerschappen mogen niet vergeten worden als belangrijke effectiviteitsverhogende instrument. </t>
  </si>
  <si>
    <t>QB0-1QCE2OB-WT</t>
  </si>
  <si>
    <t>QB0 1QC109 3300</t>
  </si>
  <si>
    <t xml:space="preserve">BIJDRAGEN VERDRAGEN EN SAMENWERKINGSAKKOORDEN </t>
  </si>
  <si>
    <t>Bijdrage aan de verdragssecretariaten of coördinerende instantie voor de uitvoering van multilaterale milieu- en natuurverdragen en samenwerkingsakkoorden conform de multilaterale en nationale afspraken (bvb. klimaatverdrag, biodiversiteitsverdrag, REACH,...)</t>
  </si>
  <si>
    <t>Uitvoeren van de engagementen die van een verdragspartij of partner in een samenwerkingsakkoord worden verwacht</t>
  </si>
  <si>
    <t xml:space="preserve">De bijdragen en de verdeelsleutel staan in de toepasselijke verdragen of het samenwerkingsakkoorden en worden verder bepaald door beslissingen van de partijen. </t>
  </si>
  <si>
    <t>afhankelijk van de datum van inwerkingtreding van het verdrag voor België of het van start gaan van het samenwerkingsakkoord</t>
  </si>
  <si>
    <t>1. Vlaanderen voert zijn engagementen stipt en correct uit.  2. Intrafederale samenwerking zorgt waar nodig en nuttig, voor harmonisatie van inhoudelijke beleidsuitvoering en meestal ook kostenefficiëntie door gezamenlijke uitvoering van taken en ontplooiing van instrumenten (pooling van bepaalde expertise, eenmalig aanbesteden, …)</t>
  </si>
  <si>
    <t>Het merendeel van deze bijdragen is verplicht te betalen door alle verdragpartijen, zoals afgesproken op multilaterale fora en nadien doorvertaald naar het Vlaamse Gewest. Over een ander deel van deze bijdragen worden gewestelijke of nationale afspraken gemaakt, bvb. in de Interministeriële Conferentie Leefmilieu. De uitkering van de bijdrages zijn gebaseerd op ministeriële besluiten en/of besluiten van de Vlaamse Regering.</t>
  </si>
  <si>
    <t>Het merendeel is van voor 2014.</t>
  </si>
  <si>
    <r>
      <t xml:space="preserve">FOD BuZA beheert de orderrekening voor de verdragen die vallen onder het Financieel Protocol van 2002  </t>
    </r>
    <r>
      <rPr>
        <i/>
        <sz val="10"/>
        <rFont val="Times New Roman"/>
        <family val="1"/>
      </rPr>
      <t>(Financieel protocol van 4 oktober 2002 bij het samenwerkingsakkoord van 5 april 1995
tussen de Federale Staat, het Vlaams Gewest, het Waals Gewest en het Brussels Hoofdstedelijk Gewest inzake het internationaal milieubeleid)</t>
    </r>
    <r>
      <rPr>
        <sz val="10"/>
        <rFont val="Times New Roman"/>
        <family val="1"/>
      </rPr>
      <t xml:space="preserve">. Bij het intrafederale samenwerkingsakkoord REACH gaat het om een bijdrage aan een federale instelling, die over haar werking verslag uitbrengt  t.a.v. de partijen. </t>
    </r>
  </si>
  <si>
    <t>administratieve verwerking en rapportage o.a. binnen OESO-DAC,  inhoudelijke en procedurele opvolging van de werkzaamheden</t>
  </si>
  <si>
    <t>Het secretariaat van het samenwerkingsakkoord inzake verzameling, afgifte en inname van afval in Rijn en binnenvaart wordt opgenomen door vzw ITB (instituut voor het transport langs de binnenwateren).</t>
  </si>
  <si>
    <t xml:space="preserve"> vrij constant, tenzij er nieuwe verdragen/samenwerkingsakkoorden bijkomen</t>
  </si>
  <si>
    <t>subsidie, gebaseerd op ministeriële besluiten en/of besluiten van de Vlaamse regering. Voor de multilaterale milieu- en natuurverdragen die onder het Financieel Protocol van 2002 vallen, is er een werkwijze afgesproken tussen de federale overheid en de  gewesten waarbij gebruik gemaakt wordt van een orderrekening onder beheer van de federale overheid.</t>
  </si>
  <si>
    <t xml:space="preserve">Het merendeel van deze bijdragen is verplicht te betalen door alle verdragpartijen, zoals afgesproken op multilaterale fora en nadien doorvertaald naar het Vlaamse Gewest, na toepassing van de relevante verdeelsleutels. Over een ander deel van deze bijdragen worden gewestelijke of nationale afspraken gemaakt, bvb. in de Interministeriële Conferentie Leefmilieu. Voor wat betreft de werking van  internationale verdragssecretariaten is het niet altijd duidelijk is of de middelen worden ingezet voor de voor Vlaanderen relevante geachte omgevingsdoelen. De onderhandelingen rond financiële implicaties van multilaterale afspraken worden wel nauw opgevolgd door experts van het departement (bvb. naar aanleiding van COP's, MOP's, etc.). </t>
  </si>
  <si>
    <t xml:space="preserve">1- Deze uitgaven liggen vast via politiek ondertekende samenwerkingsakkoorden. </t>
  </si>
  <si>
    <t>QBX-3QCE2OB-WT</t>
  </si>
  <si>
    <t xml:space="preserve">QBX 3QC021 3300 </t>
  </si>
  <si>
    <t xml:space="preserve">ONDERSTEUNING INTERNATIONALE PROJECTEN </t>
  </si>
  <si>
    <t>Financiering  projecten in het buitenland ter uitvoering van internationale engagementen gerelateerd aan het omgevingsbeleid, duurzame ontwikkeling en ontwikkelingssamenwerking, met inzet van Vlaamse expertise, know how en/of technologie</t>
  </si>
  <si>
    <t xml:space="preserve">Stipt, correct en loyaal uitvoeren van internationale engagementen gecombineerd met het inzetten van Vlaamse expertise.  Cofinanciering van projecten ter uitvoering van in het bijzonder SDG 6 (water en sanitatie), SDG 13 (klimaat - internationale klimaatfinanciering) en SDG 15 (biodiversiteit - internationale biodiversiteitsfinanciering) in ontwikkelingslanden, met aandacht voor capaciteitsopbouw en inzet van VLaamse  expertise, konw how en/of technologie via het Vlaams Partnerschap Water voor Ontwikkeling (VPWvO). </t>
  </si>
  <si>
    <t xml:space="preserve">Vlaams regeerakkoord 2019-2024 (inzet voor de realisatie van de doelstellingen voor duurzame ontwikkeling en de SDG Agenda 2030 in ontwikkelingslanden en  het verder leveren van inspanningen om de norm voor 0,7% BNI op Belgisch niveau te behalen; inzet inzake internationale klimaatfinanciering; inzet van Vlaamse ondernemingen), Vizier 2030, Visie 2050, VEKP, BBT Omgeving en Klimaat, multilaterale engagementen rond water, klimaat, biodiversiteit en duurzame ontwikkeling (o.a. VN resolutie ‘Transforming our world: the 2030 Agenda for Sustainable Development) </t>
  </si>
  <si>
    <t xml:space="preserve">SDG-gerelateerde engagementen zijn van na 2015, klimaat-, biodiversiteit- en watergerelateerde engagementen lopen al langer. Het VPWvO kreeg vorm in 2004 en paste zich telkens aan aan de actualiteit en de prioriteiten. </t>
  </si>
  <si>
    <t>creatie van hefbomen (financieel en door creatie van een netwerk van Vlaamse expertise) / uniciteit en niche van de minister en het departement door het integreren van Vlaamse expertise, know how en/of technologie in samenwerkingsprojecten  /win-win voor alle partijen (MVO, stijging kwaliteit van de projecten, inbreng van wetenschappelijk onderzoek/studie bvb. via thesisstudenten, Vlaamse overheid zet in op uitvoering) / rapportering mogelijk op diverse fora (OESO-DAC, UNFCCC, SDG's,...) / complementaire werking met DKBUZA / samenwerking met diverse partners binnen en buiten de overheid (voor de overheid: VMM, DKBUZA en EWI)</t>
  </si>
  <si>
    <t>Blijft te kleinschalig om grotere spelers te motiveren</t>
  </si>
  <si>
    <t xml:space="preserve">begrotingsdecreet (facultatieve subsidies); internationale engagementen, verder doorvertaald in Vlaamse regelgeving en in BBT, VEKP, ... </t>
  </si>
  <si>
    <t>in deze vorm van projectwerking vanaf 2005</t>
  </si>
  <si>
    <t>coördinatie, opvolging, rapportering, administratieve verwerking, communicatie</t>
  </si>
  <si>
    <t>inbreng expertise, konwhow, technologie en/of middelen in projecten</t>
  </si>
  <si>
    <t>inbreng expertise, knowhow en/of middelen in projecten</t>
  </si>
  <si>
    <t>inbreng expertise, know how, technologie en/of middelen in projecten</t>
  </si>
  <si>
    <t>Het budget is meermaals ingekrompen bij vorige besparingsrondes.</t>
  </si>
  <si>
    <t>subsidies via ministerieel besluit</t>
  </si>
  <si>
    <t xml:space="preserve">1. evaluatie van het systeem om een bijdrage te leveren aan MDG7c en update naar SDG's (2014-2015); 2. geplande evaluatie van de projectwerking met het oog op meer inzetten van ondernemingen en het nog verhogen van de klimaatcomponent (2021). Deze analyse moet ook leiden tot aanbevelingen voor analoge projectwerkingen in ontwikkelingslanden in het kader van internationale verbintenissen en met inzet van Vlaamse expertise, technologie en knowhow. </t>
  </si>
  <si>
    <t>Eigen uitvoeringsinitiatief van de minister bevoegd voor de omgeving en van het Departement voor internationale engagementen in het buitenland als verlengstuk van binnenlands beleid (in foro intern, in foro externo) - website www.watervoorontwikkeling.be - contact: lieve.dillen@vlaanderen.be</t>
  </si>
  <si>
    <t>1- De subsidies voor internationale waterprojecten bereiken tegelijkertijd meerdere doelstellingen en zijn daarvoor interessant en kosteneffectief. Naast het internationale (relationele) aspect geven de projecten ook invulling aan belangrijke internationale water- en duurzame ontwikkelingsdoelstellingen, én tellen de uitgaven integraal mee voor de invulling van de Vlaamse internationale klimaatengagementen (circa 14,5 mio per jaar - target wordt nu heronderhandeld op Belgisch niveau). De verwachting is dat de internationale klimaatengagementen van Vlaanderen de komende jaren enkel nog zullen stijgen.</t>
  </si>
  <si>
    <r>
      <t xml:space="preserve">1- In het bredere kader van het BRV is het de bedoeling om </t>
    </r>
    <r>
      <rPr>
        <b/>
        <sz val="10"/>
        <color rgb="FFF79646"/>
        <rFont val="Times New Roman"/>
        <family val="1"/>
      </rPr>
      <t>bijkomend wonen in gebieden met een te laag voorzieningenniveau en te lage knooppuntwaarde te ontraden</t>
    </r>
    <r>
      <rPr>
        <sz val="10"/>
        <color rgb="FFF79646"/>
        <rFont val="Times New Roman"/>
        <family val="1"/>
      </rPr>
      <t xml:space="preserve">. De maatschappelijke kost voor wonen in versnipperde gebieden is hoog: extra milieukosten via extra autoverplaatsingen, dure aanleg nutsvoorzieningen (km-lange rioleringen),  ontsnippering, ... Er zou beleidsmatig geëvolueerd moeten worden naar het gebiedsgericht stoppen van subsidiëring van wonen, en het internaliseren van de maatschappelijke kosten bij de bewoners. 
In dit kader dient bekeken te worden om ook de (subsidiërende) activiteiten van de andere beleidsvelden van binnen én buiten het beleidsdomein in  gebieden met een te laag voorzieningeniveau en te lage knooppuntwaarde naar de toekomst toe maximaal te vermijden, inspelend op de krijtlijnen die daarover in het BRV naar voor moeten komen. </t>
    </r>
    <r>
      <rPr>
        <b/>
        <sz val="10"/>
        <color rgb="FFF79646"/>
        <rFont val="Times New Roman"/>
        <family val="1"/>
      </rPr>
      <t xml:space="preserve">Door een aangepast gebiedsdifferentiërend subsidiebeleid </t>
    </r>
    <r>
      <rPr>
        <sz val="10"/>
        <color rgb="FFF79646"/>
        <rFont val="Times New Roman"/>
        <family val="1"/>
      </rPr>
      <t>(met focus op kernversterking) kan de maatschappelijke kost ingevolge wonen</t>
    </r>
    <r>
      <rPr>
        <strike/>
        <sz val="10"/>
        <color rgb="FFF79646"/>
        <rFont val="Times New Roman"/>
        <family val="1"/>
      </rPr>
      <t xml:space="preserve"> </t>
    </r>
    <r>
      <rPr>
        <sz val="10"/>
        <color rgb="FFF79646"/>
        <rFont val="Times New Roman"/>
        <family val="1"/>
      </rPr>
      <t xml:space="preserve">verkleind worden. De beleidskaders BRV moeten duidelijk maken hoe het gebiedsgedifferentiëerde beleid van de strategische visie BRV doorwerkt naar het sectorale beleid waaronder het woonbeleid. </t>
    </r>
  </si>
  <si>
    <r>
      <rPr>
        <sz val="10"/>
        <rFont val="Times New Roman"/>
        <family val="1"/>
      </rPr>
      <t>Deze uitgaven zij</t>
    </r>
    <r>
      <rPr>
        <sz val="10"/>
        <color rgb="FF000000"/>
        <rFont val="Times New Roman"/>
        <family val="1"/>
      </rPr>
      <t xml:space="preserve">n het gevolg van gerechtelijke veroordelingen of dadingen. Bovendien wordt momenteel op vraag van het kabinet onderzocht of in sommige van de hangende rechtszaken niet beter op korte termijn een dading kan gesloten worden om oplopende intresten te vermijden. Mocht dit het geval zijn, dan zal het voorziene budget vermoedelijk zelfs niet volstaan om de planschadevergoeding te betalen.
</t>
    </r>
    <r>
      <rPr>
        <sz val="10"/>
        <color rgb="FFFF0000"/>
        <rFont val="Times New Roman"/>
        <family val="1"/>
      </rPr>
      <t xml:space="preserve">
</t>
    </r>
  </si>
  <si>
    <r>
      <t>1- Er zijn</t>
    </r>
    <r>
      <rPr>
        <b/>
        <sz val="10"/>
        <color rgb="FFF79646"/>
        <rFont val="Times New Roman"/>
        <family val="1"/>
      </rPr>
      <t xml:space="preserve"> zekere kostenefficiëntiewinsten en besparingen te realiseren indien er gekozen zou worden voor een insourcing van advocaten</t>
    </r>
    <r>
      <rPr>
        <sz val="10"/>
        <color rgb="FFF79646"/>
        <rFont val="Times New Roman"/>
        <family val="1"/>
      </rPr>
      <t>. Dan spreken we niet over het aandeel complexe en/of pijnpuntdossiers dossiers, dewelke zeker nog via uitbesteding zullen moeten verlopen, maar wel over alle andere dossiers. Deze keuze kon de voorbije legislaturen niet gemaakt worden door de opgelegde koppenbesparingen.
Aandachtspunten:
- het is voorafgaand belangrijk op te merken dat dit mede afhankelijk is van de interne capaciteit, die als gevolg van besparingen is afgenomen</t>
    </r>
    <r>
      <rPr>
        <strike/>
        <sz val="10"/>
        <color rgb="FFF79646"/>
        <rFont val="Times New Roman"/>
        <family val="1"/>
      </rPr>
      <t xml:space="preserve">. </t>
    </r>
    <r>
      <rPr>
        <sz val="10"/>
        <color rgb="FFF79646"/>
        <rFont val="Times New Roman"/>
        <family val="1"/>
      </rPr>
      <t xml:space="preserve">
- het vinden van juridisch experten die quasi direct inzetbaar zijn, is ook geen sinecure. Deze markt is uitermate competitief. 
- los van de haalbaarheid/wenselijkheid vergt de vraag naar het mogelijke besparingspotentieel door de juridische advisering door advocaten te insourcen nader onderzoek. </t>
    </r>
  </si>
  <si>
    <r>
      <t>1- In de loop van 2021 heeft er een externe audit plaatsgevonden op de werking van het Vernieuwingsfonds en de leegstandssubsidies. De belangrijkste pijnpunten die naar voor kwamen, worden verwerkt in het nieuwe ontwerp-decreet, dat momenteel besproken wordt in het Vlaams parlement. Concreet waren de grootste pijnpunten volgende:
- de IT-ondersteuning loopt achter op de reële behoeften;
- inhoudelijk wordt er geen meerwaarde gezien qua effectiviteit en doelstellinginvulling bij het luik verwervingssubsidies (voor lokale besturen en intercommunales).</t>
    </r>
    <r>
      <rPr>
        <sz val="10"/>
        <rFont val="Times New Roman"/>
        <family val="1"/>
      </rPr>
      <t xml:space="preserve"> Bovendien wordt dit door private actoren als marktverstoring gezien,</t>
    </r>
    <r>
      <rPr>
        <b/>
        <sz val="10"/>
        <color rgb="FF000000"/>
        <rFont val="Times New Roman"/>
        <family val="1"/>
      </rPr>
      <t xml:space="preserve">
Jaarlijks worden er tussen de 400 keuro (basisbudget) en 2 miljoen euro (na herverdelingen) aan verwervingssubsidies toegekend. In het kader van de besparingsdoelstellingen</t>
    </r>
    <r>
      <rPr>
        <b/>
        <sz val="10"/>
        <rFont val="Times New Roman"/>
        <family val="1"/>
      </rPr>
      <t xml:space="preserve"> zouden</t>
    </r>
    <r>
      <rPr>
        <b/>
        <sz val="10"/>
        <color rgb="FF000000"/>
        <rFont val="Times New Roman"/>
        <family val="1"/>
      </rPr>
      <t xml:space="preserve"> deze verwervingssubsidies stopgezet</t>
    </r>
    <r>
      <rPr>
        <b/>
        <sz val="10"/>
        <rFont val="Times New Roman"/>
        <family val="1"/>
      </rPr>
      <t xml:space="preserve"> kunnen worden</t>
    </r>
    <r>
      <rPr>
        <b/>
        <sz val="10"/>
        <color rgb="FF000000"/>
        <rFont val="Times New Roman"/>
        <family val="1"/>
      </rPr>
      <t xml:space="preserve">. </t>
    </r>
    <r>
      <rPr>
        <sz val="10"/>
        <color rgb="FF000000"/>
        <rFont val="Times New Roman"/>
        <family val="1"/>
      </rPr>
      <t xml:space="preserve">De vrijgekomen middelen kunnen dan ingezet worden om de achterstand aan uit te keren leegstandssubsidies (cf. relance) te proberen inhalen.  </t>
    </r>
  </si>
  <si>
    <r>
      <rPr>
        <i/>
        <sz val="10"/>
        <color rgb="FFF79646"/>
        <rFont val="Times New Roman"/>
        <family val="1"/>
      </rPr>
      <t xml:space="preserve">Noot: De pistes hieronder maken momenteel deel uit van politiek overleg    </t>
    </r>
    <r>
      <rPr>
        <sz val="10"/>
        <color rgb="FFF79646"/>
        <rFont val="Times New Roman"/>
        <family val="1"/>
      </rPr>
      <t xml:space="preserve">                              
1- Aan ontvangstenzijde van het Vernieuwingsfonds wordt vastgesteld dat het </t>
    </r>
    <r>
      <rPr>
        <b/>
        <sz val="10"/>
        <color rgb="FFF79646"/>
        <rFont val="Times New Roman"/>
        <family val="1"/>
      </rPr>
      <t>Fonds niet kostendekkend</t>
    </r>
    <r>
      <rPr>
        <sz val="10"/>
        <color rgb="FFF79646"/>
        <rFont val="Times New Roman"/>
        <family val="1"/>
      </rPr>
      <t xml:space="preserve"> is. Er dient continu bijgepast te worden via een algemeen uitgavenartikel om alle ontvankelijke subsidiedossiers te kunnen uitbetalen. Er is geen evaluatie beschikbaar over de ideale hoogte van de leegstandsheffingen, wil men de (belangrijke) doelstellingen terzake optimaal kunnen invullen (er is een VV-project gericht op leegstand). </t>
    </r>
    <r>
      <rPr>
        <b/>
        <sz val="10"/>
        <color rgb="FFF79646"/>
        <rFont val="Times New Roman"/>
        <family val="1"/>
      </rPr>
      <t>Een fundamentele verhoging van de leegstandsheffing lijkt verdedigbaar en zelfs opportuun vanuit de doelstellingen</t>
    </r>
    <r>
      <rPr>
        <sz val="10"/>
        <color rgb="FFF79646"/>
        <rFont val="Times New Roman"/>
        <family val="1"/>
      </rPr>
      <t xml:space="preserve"> om leegstand zo kordaat mogelijk te bestrijden, en de verwaarloosde gebouwen zo snel mogelijk terug op de markt te brengen binnen de doelstellingen van het BRV. Deze verhoging zou uitgewerkt kunnen worden </t>
    </r>
    <r>
      <rPr>
        <b/>
        <sz val="10"/>
        <color rgb="FFF79646"/>
        <rFont val="Times New Roman"/>
        <family val="1"/>
      </rPr>
      <t xml:space="preserve">via aanpassing van de modaliteiten van de eigenaars die meegenomen worden in de inventaris </t>
    </r>
    <r>
      <rPr>
        <sz val="10"/>
        <color rgb="FFF79646"/>
        <rFont val="Times New Roman"/>
        <family val="1"/>
      </rPr>
      <t xml:space="preserve">van leegstaande en verwaarloosde gebouwen die aan de basis ligt van de heffing, of via een nieuwe heffingsbasis zoals de OV.
2- Een andere manier om het Vernieuwingsfonds kostendekkend te maken, en ook de uitgaven op het vaste uitgavenartikel te beperken, is het </t>
    </r>
    <r>
      <rPr>
        <b/>
        <sz val="10"/>
        <color rgb="FFF79646"/>
        <rFont val="Times New Roman"/>
        <family val="1"/>
      </rPr>
      <t xml:space="preserve">reduceren van de te hoge subsidiepercentages voor deze projecten (tot 90% momenteel). </t>
    </r>
    <r>
      <rPr>
        <sz val="10"/>
        <color rgb="FFF79646"/>
        <rFont val="Times New Roman"/>
        <family val="1"/>
      </rPr>
      <t xml:space="preserve">Momenteel worden aanpassingen bekeken die de subsidiepercentages zouden terugbrengen naar een grootteorde van 30%, met koppeling van de subsidiegraad aan een element van gebiedsdifferentiatie in uitvoering van de doelstellingen van BRV (gemotiveerd 60% mogelijk). Hierbij dient </t>
    </r>
    <r>
      <rPr>
        <b/>
        <sz val="10"/>
        <color rgb="FFF79646"/>
        <rFont val="Times New Roman"/>
        <family val="1"/>
      </rPr>
      <t>onderzocht te worden in welke mate de gesubsidieerde projecten de subsidie nodig hebben om rendabel te zijn</t>
    </r>
    <r>
      <rPr>
        <sz val="10"/>
        <color rgb="FFF79646"/>
        <rFont val="Times New Roman"/>
        <family val="1"/>
      </rPr>
      <t xml:space="preserve">. De subsidies mogen niet vervallen tot rendementsverhogende middelen, die geen impact meer hebben op de beslissing tot al dan niet doorgaan van het betrokken herbestemmingsproject.
3- In de nieuwe regeling voor het Vernieuwingsfonds dient ervoor gezorgd te worden dat de praktijk ook daadwerkelijk de theoretische </t>
    </r>
    <r>
      <rPr>
        <b/>
        <sz val="10"/>
        <color rgb="FFF79646"/>
        <rFont val="Times New Roman"/>
        <family val="1"/>
      </rPr>
      <t xml:space="preserve">koppeling van heffing en subsidie </t>
    </r>
    <r>
      <rPr>
        <sz val="10"/>
        <color rgb="FFF79646"/>
        <rFont val="Times New Roman"/>
        <family val="1"/>
      </rPr>
      <t xml:space="preserve">waarmaakt. Vandaag komen meer dan eens leegstaande of verwaarloosde gebouwen pas op de gemeentelijke inventaris te staan  net voor aanvraag van de leegstandssubsidie waardoor de heffing ontlopen wordt. Dit is mogelijk wanneer de inventaris niet accuraat wordt bijgehouden. De gemeente wordt wel beloond als ze haar geactualiseerde gemeentelijke lijst tijdig indient, maar deze beloning staat los van de kwaliteit/volledigheid van de gemeenteljjke lijst. daarbij gaat het niet enkel om het niet opnemen van leegstand; ook het te soepel interpreteren van verwaarlozing is een factor. Momenteel biedt het decreet geen mogelijkheid voor het sanctioneren van gemeenten die in gebreke blijven. Opleggen dat de begunstigde minimum 2 jaar op de inventaris voor heffing zou moeten staan vooraleer subsidiering kan ontvangen worden, is een voorstel om deze problematiek op te vangen.
4- In de nieuwe wetgeving dient </t>
    </r>
    <r>
      <rPr>
        <b/>
        <sz val="10"/>
        <color rgb="FFF79646"/>
        <rFont val="Times New Roman"/>
        <family val="1"/>
      </rPr>
      <t>extra aandacht te gaan naar de differentiatie en evaluatie van de subsidie-doelgroep</t>
    </r>
    <r>
      <rPr>
        <sz val="10"/>
        <color rgb="FFF79646"/>
        <rFont val="Times New Roman"/>
        <family val="1"/>
      </rPr>
      <t xml:space="preserve">, om ongewenste begunstigden vanuit doelstellingenoogpunt maximaal te vermijden. IF is kritisch over sommige van de juridische constructies die opgezet worden door meerdere subsidie-aanvragers, maar die toch niet uitgesloten kunnen worden op basis van de bestaande wetgeving. 
5- </t>
    </r>
    <r>
      <rPr>
        <b/>
        <sz val="10"/>
        <color rgb="FFF79646"/>
        <rFont val="Times New Roman"/>
        <family val="1"/>
      </rPr>
      <t>Het minimale én maximale subsidieplafond dient eveneens aangepast te worden</t>
    </r>
    <r>
      <rPr>
        <sz val="10"/>
        <color rgb="FFF79646"/>
        <rFont val="Times New Roman"/>
        <family val="1"/>
      </rPr>
      <t xml:space="preserve">. Momenteel zijn er enerzijds reeds subsidies te ontvangen vanaf projecten van minimaal 25.000 euro. Dergelijke kleinschalige projecten belasten de dossierbehandelingscapaciteit en bieden amper meerwaarde richting de Vlaamse doelstellingen. Anderzijds is er geen maximum bepaald voor de subsidies per project, waardoor er aanvragen binnenkomen tot bv. 20 mio euro. Bij projecten van dergelijke grootteorde kan er vanuit gegaan worden dat de betrokken subsidie geen trigger is voor de werkzaamheden, maar enkel rendementsverhogend werkt.
</t>
    </r>
  </si>
  <si>
    <r>
      <t xml:space="preserve">Gelet op de lopende evaluatie van het Vlaamse erosiebeleid (dus niet enkel het erosiebesluit, maar ook de beheerovereenkomsten, de randvoorwaarden erosie, de vlif-steun, etc.), zal er mogelijks een gedeeltelijke overlap zijn de met de oefening die in dit kader (VBH) gebeurt. Ons inziens is het wenselijk om in dit kader het erosiebesluit niet te evalueren, maar dit verder op te nemen in de lopende evaluatie van het erosiebeleid.
</t>
    </r>
    <r>
      <rPr>
        <sz val="10"/>
        <color rgb="FF538DD5"/>
        <rFont val="Times New Roman"/>
        <family val="1"/>
      </rPr>
      <t xml:space="preserve">
</t>
    </r>
  </si>
  <si>
    <r>
      <t xml:space="preserve">1- De huidige regeling voor </t>
    </r>
    <r>
      <rPr>
        <b/>
        <sz val="10"/>
        <rFont val="Times New Roman"/>
        <family val="1"/>
      </rPr>
      <t>subsidiëring van gemeentelijke ruimtelijke uitvoeringsplannen (RUP's)</t>
    </r>
    <r>
      <rPr>
        <sz val="10"/>
        <rFont val="Times New Roman"/>
        <family val="1"/>
      </rPr>
      <t xml:space="preserve"> houdt in dat ook plannen voor nieuwe harde bestemmingen (en dus bijkomend ruimtebeslag)  worden ondersteund.  Dit strookt niet met de door de Vlaamse Regering in de strategische visie BRV vastgelegde doelstelling om bijkomend ruimtebeslag terug te dingen. Bovendien kennen een deel van de subsidiabele thema’s geen aansluiting bij recente beleidsdoelstellingen zoals opgenomen in strategische visie van het BRV.  Een bijgestuurde inzet  van de middelen</t>
    </r>
    <r>
      <rPr>
        <b/>
        <sz val="10"/>
        <rFont val="Times New Roman"/>
        <family val="1"/>
      </rPr>
      <t xml:space="preserve"> richting de ondersteuning van slim nieuw beleid </t>
    </r>
    <r>
      <rPr>
        <sz val="10"/>
        <rFont val="Times New Roman"/>
        <family val="1"/>
      </rPr>
      <t>is opportuun.</t>
    </r>
    <r>
      <rPr>
        <b/>
        <sz val="10"/>
        <rFont val="Times New Roman"/>
        <family val="1"/>
      </rPr>
      <t xml:space="preserve"> </t>
    </r>
    <r>
      <rPr>
        <sz val="10"/>
        <rFont val="Times New Roman"/>
        <family val="1"/>
      </rPr>
      <t>Het is aangewezen  daarbij de focus  te leggen op het ondersteunen van een realisatiegericht lokaal beleid dat beantwoordt aan de doelstellingen van het BRV.</t>
    </r>
    <r>
      <rPr>
        <b/>
        <sz val="10"/>
        <rFont val="Times New Roman"/>
        <family val="1"/>
      </rPr>
      <t xml:space="preserve"> </t>
    </r>
    <r>
      <rPr>
        <sz val="10"/>
        <rFont val="Times New Roman"/>
        <family val="1"/>
      </rPr>
      <t xml:space="preserve">Het schrappen van de subsidie kan bijvoorbeeld gekoppeld worden aan het lanceren van nieuw instrumentarium of kan een bijdrage leveren aan spoor 3 in het BRV-traject.
</t>
    </r>
    <r>
      <rPr>
        <sz val="10"/>
        <color rgb="FFF79646"/>
        <rFont val="Times New Roman"/>
        <family val="1"/>
      </rPr>
      <t xml:space="preserve">2- De </t>
    </r>
    <r>
      <rPr>
        <b/>
        <sz val="10"/>
        <color rgb="FFF79646"/>
        <rFont val="Times New Roman"/>
        <family val="1"/>
      </rPr>
      <t>hoogte van de subsidiepercentages binnen de calls</t>
    </r>
    <r>
      <rPr>
        <sz val="10"/>
        <color rgb="FFF79646"/>
        <rFont val="Times New Roman"/>
        <family val="1"/>
      </rPr>
      <t xml:space="preserve"> dient geëvalueerd te worden. Een subsidie mag niet hoger liggen dan het niveau dat nodig is om het initiatief van grond te krijgen. Ten opzichte van de subsidiepercentages die standaard toegepast worden binnen de EU-subsidiesystemen (50/50) liggen de ondersteuningspercentages binnen de calls veelal hoger, met meestal 75% subsidiering door het departement en 25% door de partners. Bij verharding liepen de subsidies soms zelfs op tot 100% (de facto). </t>
    </r>
    <r>
      <rPr>
        <b/>
        <sz val="10"/>
        <color rgb="FFF79646"/>
        <rFont val="Times New Roman"/>
        <family val="1"/>
      </rPr>
      <t>De evolutie naar 50/50 onder voorwaarden dient opgestart te worden</t>
    </r>
    <r>
      <rPr>
        <sz val="10"/>
        <color rgb="FFF79646"/>
        <rFont val="Times New Roman"/>
        <family val="1"/>
      </rPr>
      <t xml:space="preserve">. Deze aanpassing zal niet zozeer leiden tot een budgetbesparing maar wel tot extra financiële ruimte om met de beperkte budgetten meer doelbereik te hebben. Dit lijkt een piste vooral van toepassing bij subsidiëring van lokale besturen. Indien de doelgroep van de subsidie verenigingen, scholen, ... is, dient er voldoende flexibiliteit inzake subsidiepercentage te zijn.
</t>
    </r>
  </si>
  <si>
    <r>
      <t xml:space="preserve">Een referentietaak is maw een welomschreven dienstverlening die VITO uitvoert op éénzijdige beslissing van de Vlaamse Overheid in het kader van een inbesteding van die Vlaamse Overheid, en waarbij de financiering van deze dienstverlening minstens kostendekkend is. .
Evaluatierapport en ontwerp-beheersreglement 2021-2023 werd, na advies IF en na kennisgeving Managementcomité, in najaar 2020 bezorgd aan kabinet Demir
</t>
    </r>
    <r>
      <rPr>
        <sz val="10"/>
        <color rgb="FF538DD5"/>
        <rFont val="Times New Roman"/>
        <family val="1"/>
      </rPr>
      <t>Kunnen we besparen door voor de opdrachten naast deze ipv het geven van opdrachten meer te sturen op de agenda van VITO?</t>
    </r>
  </si>
  <si>
    <r>
      <t xml:space="preserve">1- De gewestelijke beboetingsentiteit (binnen het departement Omgeving) heeft momenteel ongeveer 2.400 boetedossiers hangende waarbij de beslissingstermijn (termijn van orde) om het dossier af te ronden, afliep vóór 1 april 2021. Deze achterstand heeft zich hoofdzakelijk tussen 2010 en 2014 opgebouwd, in een opstartperiode van de bestuurlijke beboeting waarbij het initieel toegekende (veel te klein aantal) medewerkers een grote instroom niet verwerkt kregen. De gemiddelde geldboete per boetedossier die de gewestelijke beboetingsentiteit oplegde in 2020 bedroeg 1.400 euro. Deze hangende dossiers (2.400) dossiers hebben samen, berekend aan een gemiddelde boete van 1.400 euro, </t>
    </r>
    <r>
      <rPr>
        <b/>
        <sz val="10"/>
        <rFont val="Times New Roman"/>
        <family val="1"/>
      </rPr>
      <t>een potentieel van 3.560.000 euro aan extra eenmalige ontvangsten</t>
    </r>
    <r>
      <rPr>
        <sz val="10"/>
        <rFont val="Times New Roman"/>
        <family val="1"/>
      </rPr>
      <t xml:space="preserve">.
Teneinde komaf te maken met de (historische) achterstand (2.400 dossiers) is het nodig om </t>
    </r>
    <r>
      <rPr>
        <b/>
        <sz val="10"/>
        <rFont val="Times New Roman"/>
        <family val="1"/>
      </rPr>
      <t xml:space="preserve">tijdelijk 4 VTE </t>
    </r>
    <r>
      <rPr>
        <sz val="10"/>
        <rFont val="Times New Roman"/>
        <family val="1"/>
      </rPr>
      <t xml:space="preserve">te werven met een contract bepaalde duur (2021-2024, met een einddatum voor het evaluatiemoment van de generieke Vlaamse personeelsbesparingen). Met deze 4 extra VTE kunnen 1.120.000 euro aan boetes per jaar afgewerkt worden tegen een loonkost van circa 240.000 per jaar. </t>
    </r>
    <r>
      <rPr>
        <b/>
        <sz val="10"/>
        <rFont val="Times New Roman"/>
        <family val="1"/>
      </rPr>
      <t>Dit geeft gedurende 3 jaar 880.000 euro winst per jaar indien deze 4 VTE voorzien worden.</t>
    </r>
    <r>
      <rPr>
        <sz val="10"/>
        <rFont val="Times New Roman"/>
        <family val="1"/>
      </rPr>
      <t xml:space="preserve">
</t>
    </r>
    <r>
      <rPr>
        <sz val="10"/>
        <color rgb="FFE26B0A"/>
        <rFont val="Times New Roman"/>
        <family val="1"/>
      </rPr>
      <t>2- Binnen de afdeling Handhaving worden momenteel geen retributies aangerekend aan de bedrijven waar de te onderzoeken stalen genomen worden. Het idee van een</t>
    </r>
    <r>
      <rPr>
        <b/>
        <sz val="10"/>
        <color rgb="FFE26B0A"/>
        <rFont val="Times New Roman"/>
        <family val="1"/>
      </rPr>
      <t xml:space="preserve"> "toezichtsvergoeding" voor bedrijven waarvoor meerdere controles nodig zijn</t>
    </r>
    <r>
      <rPr>
        <sz val="10"/>
        <color rgb="FFE26B0A"/>
        <rFont val="Times New Roman"/>
        <family val="1"/>
      </rPr>
      <t xml:space="preserve">, lijkt een optie. Er dient bij de ontwikkeling van de retributie aandacht uit te gaan naar het principe van billijkheid. De (eerste) controles gebeuren risicogebaseerd en steekproefgewijs, wat door sommige bedrijven als 'onfair' geacht wordt. Dit is echter niet anders bij klassieke boetes (bv. verkeersboetes) en op de langere termijn nivelleert dit effect zich wel. Het potentieel van een retributie voor meervoudige controles is wel vrij beperkt.  
</t>
    </r>
  </si>
  <si>
    <t>Facultatieve subsidie?</t>
  </si>
  <si>
    <t>N</t>
  </si>
  <si>
    <t>Ja</t>
  </si>
  <si>
    <t>Deels ja</t>
  </si>
  <si>
    <t>er kan overwogen worden om de notariessen te laten betalen voor het gebruik van het e-voorkooploket. Daarvoor is een decretale aanpassing nodig.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</si>
</sst>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 #,##0.00_-;_-* &quot;-&quot;??_-;_-@_-"/>
    <numFmt numFmtId="165" formatCode="_-* #,##0_-;\-* #,##0_-;_-* &quot;-&quot;??_-;_-@_-"/>
  </numFmts>
  <fonts count="52">
    <font>
      <sz val="11"/>
      <color theme="1"/>
      <name val="Calibri"/>
      <family val="2"/>
      <scheme val="minor"/>
    </font>
    <font>
      <sz val="10"/>
      <name val="Arial"/>
      <family val="2"/>
    </font>
    <font>
      <b/>
      <sz val="12"/>
      <name val="Times New Roman"/>
      <family val="1"/>
    </font>
    <font>
      <b/>
      <sz val="10"/>
      <name val="Times New Roman"/>
      <family val="1"/>
    </font>
    <font>
      <sz val="10"/>
      <name val="Times New Roman"/>
      <family val="1"/>
    </font>
    <font>
      <sz val="10"/>
      <color theme="0" tint="-0.3499799966812134"/>
      <name val="Times New Roman"/>
      <family val="1"/>
    </font>
    <font>
      <i/>
      <sz val="10"/>
      <name val="Times New Roman"/>
      <family val="1"/>
    </font>
    <font>
      <sz val="11"/>
      <name val="Calibri"/>
      <family val="2"/>
      <scheme val="minor"/>
    </font>
    <font>
      <b/>
      <i/>
      <sz val="12"/>
      <name val="Times New Roman"/>
      <family val="1"/>
    </font>
    <font>
      <sz val="10"/>
      <color rgb="FFFF0000"/>
      <name val="Times New Roman"/>
      <family val="1"/>
    </font>
    <font>
      <u val="single"/>
      <sz val="10"/>
      <name val="Times New Roman"/>
      <family val="1"/>
    </font>
    <font>
      <sz val="10"/>
      <color theme="9"/>
      <name val="Times New Roman"/>
      <family val="1"/>
    </font>
    <font>
      <b/>
      <sz val="10"/>
      <color theme="9"/>
      <name val="Times New Roman"/>
      <family val="1"/>
    </font>
    <font>
      <sz val="10"/>
      <color theme="9" tint="-0.24997000396251678"/>
      <name val="Times New Roman"/>
      <family val="1"/>
    </font>
    <font>
      <b/>
      <sz val="10"/>
      <color theme="9" tint="-0.24997000396251678"/>
      <name val="Times New Roman"/>
      <family val="1"/>
    </font>
    <font>
      <b/>
      <u val="single"/>
      <sz val="12"/>
      <name val="Times New Roman"/>
      <family val="1"/>
    </font>
    <font>
      <u val="single"/>
      <sz val="11"/>
      <color theme="10"/>
      <name val="Calibri"/>
      <family val="2"/>
      <scheme val="minor"/>
    </font>
    <font>
      <b/>
      <u val="single"/>
      <sz val="10"/>
      <name val="Times New Roman"/>
      <family val="1"/>
    </font>
    <font>
      <sz val="10"/>
      <color rgb="FFE26B0A"/>
      <name val="Times New Roman"/>
      <family val="1"/>
    </font>
    <font>
      <b/>
      <sz val="8"/>
      <color rgb="FF000000"/>
      <name val="FlandersArtSans-Regular"/>
      <family val="2"/>
    </font>
    <font>
      <u val="single"/>
      <sz val="10"/>
      <color rgb="FF0000FF"/>
      <name val="Times New Roman"/>
      <family val="1"/>
    </font>
    <font>
      <b/>
      <sz val="10"/>
      <color rgb="FFE26B0A"/>
      <name val="Times New Roman"/>
      <family val="1"/>
    </font>
    <font>
      <sz val="11"/>
      <color theme="1"/>
      <name val="Calibri"/>
      <family val="2"/>
    </font>
    <font>
      <sz val="11"/>
      <name val="Calibri"/>
      <family val="2"/>
    </font>
    <font>
      <b/>
      <sz val="10"/>
      <color theme="1"/>
      <name val="Times New Roman"/>
      <family val="1"/>
    </font>
    <font>
      <b/>
      <sz val="10"/>
      <color rgb="FFFF0000"/>
      <name val="Times New Roman"/>
      <family val="1"/>
    </font>
    <font>
      <sz val="10"/>
      <color theme="1"/>
      <name val="Times New Roman"/>
      <family val="1"/>
    </font>
    <font>
      <sz val="10"/>
      <color theme="4"/>
      <name val="Times New Roman"/>
      <family val="1"/>
    </font>
    <font>
      <sz val="10"/>
      <color rgb="FFA6A6A6"/>
      <name val="Times New Roman"/>
      <family val="1"/>
    </font>
    <font>
      <sz val="10"/>
      <color rgb="FF171717"/>
      <name val="Times New Roman"/>
      <family val="1"/>
    </font>
    <font>
      <sz val="10"/>
      <color rgb="FF000000"/>
      <name val="Times New Roman"/>
      <family val="1"/>
    </font>
    <font>
      <sz val="10"/>
      <color rgb="FF313131"/>
      <name val="Fll"/>
      <family val="2"/>
    </font>
    <font>
      <b/>
      <sz val="10"/>
      <color rgb="FF000000"/>
      <name val="Times New Roman"/>
      <family val="1"/>
    </font>
    <font>
      <sz val="11"/>
      <color rgb="FF000000"/>
      <name val="Calibri"/>
      <family val="2"/>
    </font>
    <font>
      <sz val="10"/>
      <color rgb="FF00B0F0"/>
      <name val="Times New Roman"/>
      <family val="1"/>
    </font>
    <font>
      <b/>
      <sz val="9"/>
      <name val="Tahoma"/>
      <family val="2"/>
    </font>
    <font>
      <sz val="9"/>
      <name val="Tahoma"/>
      <family val="2"/>
    </font>
    <font>
      <sz val="10"/>
      <color rgb="FFF79646"/>
      <name val="Times New Roman"/>
      <family val="1"/>
    </font>
    <font>
      <b/>
      <sz val="10"/>
      <color rgb="FFF79646"/>
      <name val="Times New Roman"/>
      <family val="1"/>
    </font>
    <font>
      <i/>
      <sz val="10"/>
      <color rgb="FFF79646"/>
      <name val="Times New Roman"/>
      <family val="1"/>
    </font>
    <font>
      <sz val="9"/>
      <color rgb="FF000000"/>
      <name val="Calibri"/>
      <family val="2"/>
    </font>
    <font>
      <i/>
      <sz val="8"/>
      <name val="Times New Roman"/>
      <family val="1"/>
    </font>
    <font>
      <sz val="8"/>
      <name val="Times New Roman"/>
      <family val="1"/>
    </font>
    <font>
      <b/>
      <sz val="10"/>
      <color rgb="FFA6A6A6"/>
      <name val="Times New Roman"/>
      <family val="1"/>
    </font>
    <font>
      <i/>
      <sz val="8"/>
      <color rgb="FFFF0000"/>
      <name val="Times New Roman"/>
      <family val="1"/>
    </font>
    <font>
      <sz val="11"/>
      <color rgb="FFA6A6A6"/>
      <name val="Calibri"/>
      <family val="2"/>
    </font>
    <font>
      <sz val="10"/>
      <color rgb="FF0070C0"/>
      <name val="Times New Roman"/>
      <family val="1"/>
    </font>
    <font>
      <sz val="11"/>
      <name val="Times New Roman"/>
      <family val="1"/>
    </font>
    <font>
      <sz val="9"/>
      <name val="Times New Roman"/>
      <family val="1"/>
    </font>
    <font>
      <sz val="10"/>
      <color rgb="FF538DD5"/>
      <name val="Times New Roman"/>
      <family val="1"/>
    </font>
    <font>
      <strike/>
      <sz val="10"/>
      <color rgb="FFF79646"/>
      <name val="Times New Roman"/>
      <family val="1"/>
    </font>
    <font>
      <b/>
      <sz val="8"/>
      <name val="Calibri"/>
      <family val="2"/>
    </font>
  </fonts>
  <fills count="15">
    <fill>
      <patternFill/>
    </fill>
    <fill>
      <patternFill patternType="gray125"/>
    </fill>
    <fill>
      <patternFill patternType="solid">
        <fgColor rgb="FFFFFF00"/>
        <bgColor indexed="64"/>
      </patternFill>
    </fill>
    <fill>
      <patternFill patternType="solid">
        <fgColor theme="8" tint="0.39998000860214233"/>
        <bgColor indexed="64"/>
      </patternFill>
    </fill>
    <fill>
      <patternFill patternType="solid">
        <fgColor rgb="FFFFFFFF"/>
        <bgColor indexed="64"/>
      </patternFill>
    </fill>
    <fill>
      <patternFill patternType="solid">
        <fgColor rgb="FF92D050"/>
        <bgColor indexed="64"/>
      </patternFill>
    </fill>
    <fill>
      <patternFill patternType="solid">
        <fgColor theme="0" tint="-0.24997000396251678"/>
        <bgColor indexed="64"/>
      </patternFill>
    </fill>
    <fill>
      <patternFill patternType="solid">
        <fgColor theme="0"/>
        <bgColor indexed="64"/>
      </patternFill>
    </fill>
    <fill>
      <patternFill patternType="solid">
        <fgColor rgb="FFFFFF00"/>
        <bgColor indexed="64"/>
      </patternFill>
    </fill>
    <fill>
      <patternFill patternType="solid">
        <fgColor rgb="FF92CDDC"/>
        <bgColor indexed="64"/>
      </patternFill>
    </fill>
    <fill>
      <patternFill patternType="solid">
        <fgColor rgb="FFBFBFBF"/>
        <bgColor indexed="64"/>
      </patternFill>
    </fill>
    <fill>
      <patternFill patternType="solid">
        <fgColor rgb="FF92D050"/>
        <bgColor indexed="64"/>
      </patternFill>
    </fill>
    <fill>
      <patternFill patternType="solid">
        <fgColor rgb="FFFFFFFF"/>
        <bgColor indexed="64"/>
      </patternFill>
    </fill>
    <fill>
      <patternFill patternType="solid">
        <fgColor theme="4" tint="0.5999900102615356"/>
        <bgColor indexed="64"/>
      </patternFill>
    </fill>
    <fill>
      <patternFill patternType="solid">
        <fgColor rgb="FFB8CCE4"/>
        <bgColor indexed="64"/>
      </patternFill>
    </fill>
  </fills>
  <borders count="18">
    <border>
      <left/>
      <right/>
      <top/>
      <bottom/>
      <diagonal/>
    </border>
    <border>
      <left style="thin"/>
      <right style="thin"/>
      <top style="thin"/>
      <bottom style="thin"/>
    </border>
    <border>
      <left/>
      <right/>
      <top/>
      <bottom style="thin"/>
    </border>
    <border>
      <left style="thin"/>
      <right style="thin"/>
      <top style="thin"/>
      <bottom/>
    </border>
    <border>
      <left style="thin"/>
      <right/>
      <top style="thin"/>
      <bottom style="thin"/>
    </border>
    <border>
      <left style="thin"/>
      <right/>
      <top style="thin"/>
      <bottom/>
    </border>
    <border>
      <left/>
      <right style="thin"/>
      <top style="thin"/>
      <bottom/>
    </border>
    <border>
      <left style="thin"/>
      <right style="thin"/>
      <top/>
      <bottom style="thin"/>
    </border>
    <border>
      <left style="thin"/>
      <right style="thin"/>
      <top/>
      <bottom/>
    </border>
    <border>
      <left/>
      <right style="thin"/>
      <top/>
      <bottom/>
    </border>
    <border>
      <left style="thin"/>
      <right/>
      <top/>
      <bottom/>
    </border>
    <border>
      <left/>
      <right/>
      <top style="thin"/>
      <bottom style="thin"/>
    </border>
    <border>
      <left style="thin">
        <color rgb="FF000000"/>
      </left>
      <right style="thin">
        <color rgb="FF000000"/>
      </right>
      <top style="thin">
        <color rgb="FF000000"/>
      </top>
      <bottom style="thin">
        <color rgb="FF000000"/>
      </bottom>
    </border>
    <border>
      <left/>
      <right style="thin"/>
      <top style="thin"/>
      <bottom style="thin"/>
    </border>
    <border>
      <left/>
      <right/>
      <top style="hair"/>
      <bottom style="hair"/>
    </border>
    <border>
      <left/>
      <right/>
      <top style="thin"/>
      <bottom/>
    </border>
    <border>
      <left style="thin"/>
      <right/>
      <top/>
      <bottom style="thin"/>
    </border>
    <border>
      <left/>
      <right style="thin"/>
      <top/>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6" fillId="0" borderId="0" applyNumberFormat="0" applyFill="0" applyBorder="0" applyAlignment="0" applyProtection="0"/>
    <xf numFmtId="164" fontId="0" fillId="0" borderId="0" applyFont="0" applyFill="0" applyBorder="0" applyAlignment="0" applyProtection="0"/>
  </cellStyleXfs>
  <cellXfs count="399">
    <xf numFmtId="0" fontId="0" fillId="0" borderId="0" xfId="0"/>
    <xf numFmtId="0" fontId="4" fillId="0" borderId="0" xfId="0" applyFont="1" applyFill="1"/>
    <xf numFmtId="3" fontId="4" fillId="0" borderId="1" xfId="0" applyNumberFormat="1" applyFont="1" applyFill="1" applyBorder="1" applyAlignment="1">
      <alignment horizontal="right" vertical="top"/>
    </xf>
    <xf numFmtId="3" fontId="4" fillId="0" borderId="1" xfId="0" applyNumberFormat="1" applyFont="1" applyFill="1" applyBorder="1" applyAlignment="1">
      <alignment horizontal="center" vertical="top"/>
    </xf>
    <xf numFmtId="0" fontId="6" fillId="0" borderId="2" xfId="0" applyNumberFormat="1" applyFont="1" applyFill="1" applyBorder="1" applyAlignment="1">
      <alignment horizontal="center" wrapText="1"/>
    </xf>
    <xf numFmtId="0" fontId="4" fillId="0" borderId="2" xfId="0" applyFont="1" applyFill="1" applyBorder="1" applyAlignment="1">
      <alignment horizontal="left" wrapText="1"/>
    </xf>
    <xf numFmtId="0" fontId="4" fillId="0" borderId="2" xfId="0" applyFont="1" applyFill="1" applyBorder="1" applyAlignment="1">
      <alignment horizontal="center" wrapText="1"/>
    </xf>
    <xf numFmtId="0" fontId="4" fillId="0" borderId="1" xfId="0" applyFont="1" applyFill="1" applyBorder="1" applyAlignment="1">
      <alignment vertical="top" wrapText="1"/>
    </xf>
    <xf numFmtId="0" fontId="4" fillId="0" borderId="0" xfId="0" applyFont="1" applyAlignment="1">
      <alignment vertical="top"/>
    </xf>
    <xf numFmtId="0" fontId="4" fillId="0" borderId="0" xfId="0" applyFont="1" applyAlignment="1">
      <alignment vertical="top" wrapText="1"/>
    </xf>
    <xf numFmtId="0" fontId="6" fillId="0" borderId="0" xfId="0" applyFont="1" applyAlignment="1">
      <alignment horizontal="center" vertical="top"/>
    </xf>
    <xf numFmtId="0" fontId="4" fillId="0" borderId="0" xfId="0" applyFont="1" applyAlignment="1">
      <alignment vertical="center"/>
    </xf>
    <xf numFmtId="0" fontId="6" fillId="0" borderId="0" xfId="0" applyFont="1" applyAlignment="1">
      <alignment horizontal="right" vertical="top"/>
    </xf>
    <xf numFmtId="0" fontId="2" fillId="0" borderId="0" xfId="0" applyNumberFormat="1" applyFont="1" applyAlignment="1">
      <alignment vertical="top"/>
    </xf>
    <xf numFmtId="0" fontId="2" fillId="2" borderId="0" xfId="0" applyNumberFormat="1" applyFont="1" applyFill="1" applyAlignment="1" quotePrefix="1">
      <alignment vertical="top"/>
    </xf>
    <xf numFmtId="0" fontId="4" fillId="2" borderId="0" xfId="0" applyFont="1" applyFill="1" applyAlignment="1">
      <alignment vertical="top" wrapText="1"/>
    </xf>
    <xf numFmtId="0" fontId="4" fillId="2" borderId="0" xfId="0" applyFont="1" applyFill="1" applyAlignment="1">
      <alignment vertical="top"/>
    </xf>
    <xf numFmtId="0" fontId="4" fillId="3" borderId="0" xfId="0" applyFont="1" applyFill="1" applyAlignment="1">
      <alignment horizontal="left" vertical="center"/>
    </xf>
    <xf numFmtId="49" fontId="3" fillId="3" borderId="0" xfId="0" applyNumberFormat="1" applyFont="1" applyFill="1" applyBorder="1" applyAlignment="1">
      <alignment horizontal="left" vertical="center" wrapText="1"/>
    </xf>
    <xf numFmtId="0" fontId="4" fillId="0" borderId="0" xfId="0" applyFont="1" applyFill="1" applyAlignment="1">
      <alignment vertical="top"/>
    </xf>
    <xf numFmtId="0" fontId="4" fillId="3" borderId="0" xfId="0" applyFont="1" applyFill="1" applyAlignment="1">
      <alignment horizontal="left" vertical="top"/>
    </xf>
    <xf numFmtId="0" fontId="0" fillId="0" borderId="0" xfId="0" applyAlignment="1">
      <alignment vertical="top"/>
    </xf>
    <xf numFmtId="0" fontId="4" fillId="0" borderId="0" xfId="0" applyFont="1"/>
    <xf numFmtId="3" fontId="4" fillId="0" borderId="0" xfId="0" applyNumberFormat="1" applyFont="1" applyAlignment="1">
      <alignment horizontal="right"/>
    </xf>
    <xf numFmtId="3" fontId="4" fillId="0" borderId="1" xfId="0" applyNumberFormat="1" applyFont="1" applyBorder="1" applyAlignment="1">
      <alignment horizontal="center" vertical="top" wrapText="1"/>
    </xf>
    <xf numFmtId="3" fontId="4" fillId="4" borderId="1" xfId="0" applyNumberFormat="1" applyFont="1" applyFill="1" applyBorder="1" applyAlignment="1">
      <alignment horizontal="right" vertical="top"/>
    </xf>
    <xf numFmtId="0" fontId="4" fillId="0" borderId="0" xfId="0" applyFont="1" applyAlignment="1">
      <alignment horizontal="right" vertical="top"/>
    </xf>
    <xf numFmtId="0" fontId="4" fillId="0" borderId="3" xfId="0" applyNumberFormat="1" applyFont="1" applyFill="1" applyBorder="1" applyAlignment="1">
      <alignment vertical="top" wrapText="1"/>
    </xf>
    <xf numFmtId="0" fontId="4" fillId="2" borderId="0" xfId="0" applyFont="1" applyFill="1" applyAlignment="1">
      <alignment horizontal="right" vertical="top"/>
    </xf>
    <xf numFmtId="0" fontId="4" fillId="3" borderId="0" xfId="0" applyFont="1" applyFill="1" applyAlignment="1">
      <alignment horizontal="right" vertical="center"/>
    </xf>
    <xf numFmtId="0" fontId="0" fillId="0" borderId="0" xfId="0" applyAlignment="1">
      <alignment horizontal="right"/>
    </xf>
    <xf numFmtId="0" fontId="4" fillId="3" borderId="0" xfId="0" applyFont="1" applyFill="1" applyAlignment="1">
      <alignment horizontal="right" vertical="top"/>
    </xf>
    <xf numFmtId="0" fontId="0" fillId="0" borderId="0" xfId="0" applyAlignment="1">
      <alignment horizontal="right" vertical="top"/>
    </xf>
    <xf numFmtId="0" fontId="8" fillId="0" borderId="0" xfId="0" applyNumberFormat="1" applyFont="1" applyAlignment="1">
      <alignment vertical="top"/>
    </xf>
    <xf numFmtId="3" fontId="4" fillId="5" borderId="1" xfId="0" applyNumberFormat="1" applyFont="1" applyFill="1" applyBorder="1" applyAlignment="1">
      <alignment horizontal="right" vertical="top"/>
    </xf>
    <xf numFmtId="0" fontId="2" fillId="0" borderId="0" xfId="0" applyNumberFormat="1" applyFont="1" applyAlignment="1">
      <alignment vertical="center"/>
    </xf>
    <xf numFmtId="0" fontId="6" fillId="0" borderId="0" xfId="0" applyFont="1" applyAlignment="1">
      <alignment horizontal="right" vertical="center"/>
    </xf>
    <xf numFmtId="3" fontId="4" fillId="5" borderId="4" xfId="0" applyNumberFormat="1" applyFont="1" applyFill="1" applyBorder="1" applyAlignment="1">
      <alignment horizontal="right" vertical="top"/>
    </xf>
    <xf numFmtId="0" fontId="4" fillId="0" borderId="5" xfId="0" applyFont="1" applyFill="1" applyBorder="1" applyAlignment="1">
      <alignment vertical="top" wrapText="1"/>
    </xf>
    <xf numFmtId="0" fontId="4" fillId="0" borderId="6" xfId="0" applyFont="1" applyFill="1" applyBorder="1" applyAlignment="1">
      <alignment vertical="top" wrapText="1"/>
    </xf>
    <xf numFmtId="3" fontId="4" fillId="4" borderId="3" xfId="0" applyNumberFormat="1" applyFont="1" applyFill="1" applyBorder="1" applyAlignment="1">
      <alignment horizontal="right" vertical="top"/>
    </xf>
    <xf numFmtId="3" fontId="4" fillId="5" borderId="5" xfId="0" applyNumberFormat="1" applyFont="1" applyFill="1" applyBorder="1" applyAlignment="1">
      <alignment horizontal="right" vertical="top"/>
    </xf>
    <xf numFmtId="0" fontId="0" fillId="0" borderId="0" xfId="0" applyAlignment="1">
      <alignment vertical="top" wrapText="1"/>
    </xf>
    <xf numFmtId="3" fontId="4" fillId="0" borderId="3" xfId="0" applyNumberFormat="1" applyFont="1" applyFill="1" applyBorder="1" applyAlignment="1">
      <alignment horizontal="right" vertical="top"/>
    </xf>
    <xf numFmtId="0" fontId="4" fillId="0" borderId="1" xfId="0" applyFont="1" applyBorder="1" applyAlignment="1">
      <alignment horizontal="left" vertical="top" wrapText="1"/>
    </xf>
    <xf numFmtId="0" fontId="4" fillId="3" borderId="0" xfId="0" applyFont="1" applyFill="1" applyAlignment="1">
      <alignment horizontal="left" vertical="top" wrapText="1"/>
    </xf>
    <xf numFmtId="0" fontId="4" fillId="3" borderId="0" xfId="0" applyFont="1" applyFill="1" applyAlignment="1">
      <alignment horizontal="left" vertical="center" wrapText="1"/>
    </xf>
    <xf numFmtId="0" fontId="0" fillId="0" borderId="0" xfId="0" applyAlignment="1">
      <alignment wrapText="1"/>
    </xf>
    <xf numFmtId="0" fontId="4" fillId="0" borderId="3" xfId="0" applyFont="1" applyBorder="1" applyAlignment="1">
      <alignment vertical="top" wrapText="1"/>
    </xf>
    <xf numFmtId="0" fontId="4" fillId="0" borderId="1" xfId="0" applyFont="1" applyBorder="1" applyAlignment="1">
      <alignment vertical="top" wrapText="1"/>
    </xf>
    <xf numFmtId="0" fontId="4" fillId="0" borderId="3" xfId="0" applyFont="1" applyFill="1" applyBorder="1" applyAlignment="1">
      <alignment vertical="top" wrapText="1"/>
    </xf>
    <xf numFmtId="0" fontId="4" fillId="0" borderId="1" xfId="0" applyFont="1" applyBorder="1"/>
    <xf numFmtId="0" fontId="4" fillId="0" borderId="1" xfId="0" applyFont="1" applyBorder="1" applyAlignment="1" quotePrefix="1">
      <alignment vertical="top" wrapText="1"/>
    </xf>
    <xf numFmtId="0" fontId="4" fillId="0" borderId="1" xfId="0" applyFont="1" applyBorder="1" applyAlignment="1" quotePrefix="1">
      <alignment horizontal="left" vertical="top" wrapText="1"/>
    </xf>
    <xf numFmtId="0" fontId="4" fillId="0" borderId="1" xfId="0" applyFont="1" applyBorder="1" applyAlignment="1">
      <alignment vertical="top"/>
    </xf>
    <xf numFmtId="0" fontId="6" fillId="0" borderId="0" xfId="0" applyFont="1" applyAlignment="1">
      <alignment horizontal="right" wrapText="1"/>
    </xf>
    <xf numFmtId="0" fontId="4" fillId="0" borderId="0" xfId="0" applyFont="1" applyAlignment="1">
      <alignment horizontal="center" vertical="top"/>
    </xf>
    <xf numFmtId="0" fontId="4" fillId="2" borderId="0" xfId="0" applyFont="1" applyFill="1" applyAlignment="1">
      <alignment horizontal="center" vertical="top"/>
    </xf>
    <xf numFmtId="0" fontId="4" fillId="3" borderId="0" xfId="0" applyFont="1" applyFill="1" applyAlignment="1">
      <alignment horizontal="center" vertical="top"/>
    </xf>
    <xf numFmtId="0" fontId="4" fillId="0" borderId="0" xfId="0" applyFont="1" applyAlignment="1">
      <alignment horizontal="center" vertical="center"/>
    </xf>
    <xf numFmtId="0" fontId="4" fillId="0" borderId="0" xfId="0" applyFont="1" applyFill="1" applyAlignment="1">
      <alignment horizontal="center" vertical="top"/>
    </xf>
    <xf numFmtId="0" fontId="0" fillId="0" borderId="0" xfId="0" applyAlignment="1">
      <alignment horizontal="center" vertical="top"/>
    </xf>
    <xf numFmtId="0" fontId="4" fillId="0" borderId="1" xfId="0" applyFont="1" applyBorder="1" applyAlignment="1">
      <alignment vertical="top" wrapText="1"/>
    </xf>
    <xf numFmtId="0" fontId="4" fillId="0" borderId="0" xfId="0" applyFont="1"/>
    <xf numFmtId="0" fontId="2" fillId="0" borderId="0" xfId="0" applyFont="1" applyAlignment="1">
      <alignment vertical="top"/>
    </xf>
    <xf numFmtId="0" fontId="2" fillId="2" borderId="0" xfId="0" applyFont="1" applyFill="1" applyAlignment="1" quotePrefix="1">
      <alignment vertical="top"/>
    </xf>
    <xf numFmtId="0" fontId="8" fillId="0" borderId="0" xfId="0" applyFont="1" applyAlignment="1">
      <alignment vertical="top"/>
    </xf>
    <xf numFmtId="0" fontId="2" fillId="0" borderId="0" xfId="0" applyFont="1" applyAlignment="1">
      <alignment vertical="center"/>
    </xf>
    <xf numFmtId="0" fontId="6" fillId="0" borderId="2" xfId="0" applyFont="1" applyBorder="1" applyAlignment="1">
      <alignment horizontal="center" wrapText="1"/>
    </xf>
    <xf numFmtId="0" fontId="4" fillId="0" borderId="6" xfId="0" applyFont="1" applyBorder="1" applyAlignment="1">
      <alignment vertical="top" wrapText="1"/>
    </xf>
    <xf numFmtId="0" fontId="7" fillId="0" borderId="0" xfId="0" applyFont="1" applyAlignment="1">
      <alignment vertical="top" wrapText="1"/>
    </xf>
    <xf numFmtId="3" fontId="4" fillId="0" borderId="5" xfId="0" applyNumberFormat="1" applyFont="1" applyFill="1" applyBorder="1" applyAlignment="1">
      <alignment horizontal="right" vertical="top"/>
    </xf>
    <xf numFmtId="0" fontId="4" fillId="0" borderId="1" xfId="0" applyFont="1" applyFill="1" applyBorder="1" applyAlignment="1" quotePrefix="1">
      <alignment vertical="top" wrapText="1"/>
    </xf>
    <xf numFmtId="0" fontId="4" fillId="0" borderId="1" xfId="0" applyFont="1" applyFill="1" applyBorder="1" applyAlignment="1" quotePrefix="1">
      <alignment horizontal="left" vertical="top" wrapText="1"/>
    </xf>
    <xf numFmtId="0" fontId="9" fillId="0" borderId="1" xfId="0" applyFont="1" applyBorder="1" applyAlignment="1" quotePrefix="1">
      <alignment vertical="top" wrapText="1"/>
    </xf>
    <xf numFmtId="0" fontId="9" fillId="0" borderId="1" xfId="0" applyFont="1" applyBorder="1" applyAlignment="1">
      <alignment vertical="top" wrapText="1"/>
    </xf>
    <xf numFmtId="0" fontId="9" fillId="0" borderId="1" xfId="0" applyFont="1" applyBorder="1" applyAlignment="1" quotePrefix="1">
      <alignment horizontal="left" vertical="top" wrapText="1"/>
    </xf>
    <xf numFmtId="0" fontId="3" fillId="6" borderId="3" xfId="0" applyFont="1" applyFill="1" applyBorder="1" applyAlignment="1">
      <alignment horizontal="center" vertical="center" wrapText="1"/>
    </xf>
    <xf numFmtId="2" fontId="3" fillId="6" borderId="3" xfId="0" applyNumberFormat="1" applyFont="1" applyFill="1" applyBorder="1" applyAlignment="1">
      <alignment horizontal="center" vertical="center" wrapText="1"/>
    </xf>
    <xf numFmtId="49" fontId="3" fillId="6" borderId="3" xfId="0" applyNumberFormat="1" applyFont="1" applyFill="1" applyBorder="1" applyAlignment="1">
      <alignment horizontal="center" vertical="center" wrapText="1"/>
    </xf>
    <xf numFmtId="49" fontId="3" fillId="5" borderId="3" xfId="0" applyNumberFormat="1" applyFont="1" applyFill="1" applyBorder="1" applyAlignment="1">
      <alignment horizontal="center" vertical="center" wrapText="1"/>
    </xf>
    <xf numFmtId="0" fontId="4" fillId="0" borderId="7" xfId="0" applyFont="1" applyBorder="1" applyAlignment="1">
      <alignment horizontal="left" vertical="top" wrapText="1"/>
    </xf>
    <xf numFmtId="0" fontId="4" fillId="0" borderId="7" xfId="0" applyNumberFormat="1" applyFont="1" applyFill="1" applyBorder="1" applyAlignment="1">
      <alignment horizontal="left" vertical="top" wrapText="1"/>
    </xf>
    <xf numFmtId="0" fontId="4" fillId="0" borderId="7" xfId="0" applyFont="1" applyFill="1" applyBorder="1" applyAlignment="1">
      <alignment vertical="top" wrapText="1"/>
    </xf>
    <xf numFmtId="3" fontId="4" fillId="0" borderId="7" xfId="0" applyNumberFormat="1" applyFont="1" applyFill="1" applyBorder="1" applyAlignment="1">
      <alignment horizontal="center" vertical="top"/>
    </xf>
    <xf numFmtId="3" fontId="4" fillId="7" borderId="7" xfId="0" applyNumberFormat="1" applyFont="1" applyFill="1" applyBorder="1" applyAlignment="1">
      <alignment horizontal="right" vertical="top"/>
    </xf>
    <xf numFmtId="3" fontId="4" fillId="5" borderId="7" xfId="0" applyNumberFormat="1" applyFont="1" applyFill="1" applyBorder="1" applyAlignment="1">
      <alignment horizontal="right" vertical="top"/>
    </xf>
    <xf numFmtId="0" fontId="4" fillId="0" borderId="7" xfId="0" applyFont="1" applyBorder="1" applyAlignment="1">
      <alignment vertical="top" wrapText="1"/>
    </xf>
    <xf numFmtId="0" fontId="4" fillId="0" borderId="7" xfId="20" applyFont="1" applyBorder="1" applyAlignment="1">
      <alignment horizontal="left" vertical="top" wrapText="1"/>
      <protection/>
    </xf>
    <xf numFmtId="0" fontId="4" fillId="0" borderId="7" xfId="20" applyFont="1" applyFill="1" applyBorder="1" applyAlignment="1">
      <alignment horizontal="left" vertical="top" wrapText="1"/>
      <protection/>
    </xf>
    <xf numFmtId="0" fontId="6" fillId="0" borderId="1" xfId="0" applyFont="1" applyBorder="1" applyAlignment="1">
      <alignment horizontal="center" wrapText="1"/>
    </xf>
    <xf numFmtId="0" fontId="6" fillId="0" borderId="1" xfId="0" applyNumberFormat="1" applyFont="1" applyFill="1" applyBorder="1" applyAlignment="1">
      <alignment horizontal="center" wrapText="1"/>
    </xf>
    <xf numFmtId="0" fontId="4" fillId="0" borderId="1" xfId="0" applyFont="1" applyFill="1" applyBorder="1" applyAlignment="1">
      <alignment horizontal="center" wrapText="1"/>
    </xf>
    <xf numFmtId="3" fontId="4" fillId="0" borderId="1" xfId="0" applyNumberFormat="1" applyFont="1" applyBorder="1" applyAlignment="1">
      <alignment horizontal="right"/>
    </xf>
    <xf numFmtId="0" fontId="4" fillId="0" borderId="1" xfId="0" applyFont="1" applyFill="1" applyBorder="1" applyAlignment="1">
      <alignment vertical="top"/>
    </xf>
    <xf numFmtId="0" fontId="4" fillId="0" borderId="1" xfId="0" applyFont="1" applyFill="1" applyBorder="1" applyAlignment="1">
      <alignment wrapText="1"/>
    </xf>
    <xf numFmtId="0" fontId="4" fillId="0" borderId="1" xfId="0" applyFont="1" applyFill="1" applyBorder="1"/>
    <xf numFmtId="0" fontId="3" fillId="0" borderId="1" xfId="0" applyFont="1" applyFill="1" applyBorder="1" applyAlignment="1">
      <alignment horizontal="left" vertical="top" wrapText="1"/>
    </xf>
    <xf numFmtId="0" fontId="4" fillId="0" borderId="8" xfId="0" applyFont="1" applyFill="1" applyBorder="1" applyAlignment="1">
      <alignment vertical="top" wrapText="1"/>
    </xf>
    <xf numFmtId="0" fontId="9" fillId="0" borderId="1" xfId="0" applyFont="1" applyFill="1" applyBorder="1" applyAlignment="1">
      <alignment vertical="top" wrapText="1"/>
    </xf>
    <xf numFmtId="3" fontId="4" fillId="0" borderId="3" xfId="0" applyNumberFormat="1" applyFont="1" applyBorder="1" applyAlignment="1">
      <alignment horizontal="center" vertical="top" wrapText="1"/>
    </xf>
    <xf numFmtId="0" fontId="4" fillId="0" borderId="3" xfId="0" applyFont="1" applyBorder="1" applyAlignment="1">
      <alignment horizontal="left" vertical="top" wrapText="1"/>
    </xf>
    <xf numFmtId="0" fontId="4" fillId="0" borderId="3" xfId="0" applyFont="1" applyFill="1" applyBorder="1" applyAlignment="1" quotePrefix="1">
      <alignment vertical="top" wrapText="1"/>
    </xf>
    <xf numFmtId="0" fontId="4" fillId="0" borderId="3" xfId="0" applyFont="1" applyBorder="1" applyAlignment="1" quotePrefix="1">
      <alignment vertical="top" wrapText="1"/>
    </xf>
    <xf numFmtId="0" fontId="9" fillId="0" borderId="3" xfId="0" applyFont="1" applyBorder="1" applyAlignment="1">
      <alignment vertical="top" wrapText="1"/>
    </xf>
    <xf numFmtId="0" fontId="4" fillId="0" borderId="3" xfId="0" applyFont="1" applyBorder="1" applyAlignment="1">
      <alignment wrapText="1"/>
    </xf>
    <xf numFmtId="0" fontId="5" fillId="0" borderId="9" xfId="0" applyFont="1" applyBorder="1" applyAlignment="1">
      <alignment vertical="top" wrapText="1"/>
    </xf>
    <xf numFmtId="0" fontId="5" fillId="0" borderId="7" xfId="0" applyFont="1" applyFill="1" applyBorder="1" applyAlignment="1">
      <alignment vertical="top" wrapText="1"/>
    </xf>
    <xf numFmtId="0" fontId="5" fillId="0" borderId="9" xfId="0" applyFont="1" applyFill="1" applyBorder="1" applyAlignment="1">
      <alignment vertical="top" wrapText="1"/>
    </xf>
    <xf numFmtId="3" fontId="5" fillId="0" borderId="7" xfId="0" applyNumberFormat="1" applyFont="1" applyBorder="1" applyAlignment="1">
      <alignment horizontal="center" vertical="top" wrapText="1"/>
    </xf>
    <xf numFmtId="3" fontId="5" fillId="4" borderId="8" xfId="0" applyNumberFormat="1" applyFont="1" applyFill="1" applyBorder="1" applyAlignment="1">
      <alignment horizontal="right" vertical="top"/>
    </xf>
    <xf numFmtId="3" fontId="5" fillId="0" borderId="10" xfId="0" applyNumberFormat="1" applyFont="1" applyFill="1" applyBorder="1" applyAlignment="1">
      <alignment horizontal="right" vertical="top"/>
    </xf>
    <xf numFmtId="0" fontId="11" fillId="0" borderId="1" xfId="0" applyFont="1" applyFill="1" applyBorder="1" applyAlignment="1">
      <alignment vertical="top" wrapText="1"/>
    </xf>
    <xf numFmtId="0" fontId="11" fillId="0" borderId="7" xfId="0" applyFont="1" applyBorder="1" applyAlignment="1">
      <alignment vertical="top" wrapText="1"/>
    </xf>
    <xf numFmtId="0" fontId="3" fillId="6" borderId="1" xfId="0" applyFont="1" applyFill="1" applyBorder="1" applyAlignment="1">
      <alignment horizontal="center" vertical="center" wrapText="1"/>
    </xf>
    <xf numFmtId="0" fontId="13" fillId="0" borderId="3" xfId="0" applyFont="1" applyFill="1" applyBorder="1" applyAlignment="1">
      <alignment vertical="top" wrapText="1"/>
    </xf>
    <xf numFmtId="0" fontId="15" fillId="0" borderId="0" xfId="0" applyFont="1" applyAlignment="1">
      <alignment vertical="top"/>
    </xf>
    <xf numFmtId="0" fontId="13" fillId="0" borderId="0" xfId="0" applyFont="1" applyAlignment="1">
      <alignment horizontal="center" vertical="top"/>
    </xf>
    <xf numFmtId="0" fontId="4" fillId="0" borderId="2" xfId="0" applyFont="1" applyBorder="1" applyAlignment="1">
      <alignment horizontal="left" wrapText="1"/>
    </xf>
    <xf numFmtId="0" fontId="4" fillId="0" borderId="2" xfId="0" applyFont="1" applyBorder="1" applyAlignment="1">
      <alignment horizontal="center" wrapText="1"/>
    </xf>
    <xf numFmtId="0" fontId="4" fillId="0" borderId="0" xfId="0" applyFont="1" applyAlignment="1">
      <alignment wrapText="1"/>
    </xf>
    <xf numFmtId="3" fontId="4" fillId="0" borderId="1" xfId="0" applyNumberFormat="1" applyFont="1" applyBorder="1" applyAlignment="1">
      <alignment horizontal="center" vertical="top"/>
    </xf>
    <xf numFmtId="3" fontId="4" fillId="0" borderId="1" xfId="0" applyNumberFormat="1" applyFont="1" applyBorder="1" applyAlignment="1">
      <alignment horizontal="right" vertical="top"/>
    </xf>
    <xf numFmtId="0" fontId="6" fillId="0" borderId="0" xfId="0" applyFont="1" applyAlignment="1">
      <alignment horizontal="center" wrapText="1"/>
    </xf>
    <xf numFmtId="0" fontId="4" fillId="0" borderId="0" xfId="0" applyFont="1" applyAlignment="1">
      <alignment horizontal="left" wrapText="1"/>
    </xf>
    <xf numFmtId="0" fontId="4" fillId="0" borderId="0" xfId="0" applyFont="1" applyAlignment="1">
      <alignment horizontal="center" wrapText="1"/>
    </xf>
    <xf numFmtId="0" fontId="4" fillId="0" borderId="1" xfId="0" applyFont="1" applyBorder="1" applyAlignment="1">
      <alignment horizontal="right" vertical="top" wrapText="1"/>
    </xf>
    <xf numFmtId="0" fontId="4" fillId="0" borderId="1" xfId="0" applyFont="1" applyBorder="1" applyAlignment="1">
      <alignment horizontal="center" vertical="top" wrapText="1"/>
    </xf>
    <xf numFmtId="0" fontId="4" fillId="0" borderId="3" xfId="0" applyFont="1" applyBorder="1" applyAlignment="1">
      <alignment horizontal="center" vertical="top" wrapText="1"/>
    </xf>
    <xf numFmtId="3" fontId="4" fillId="0" borderId="3" xfId="0" applyNumberFormat="1" applyFont="1" applyBorder="1" applyAlignment="1">
      <alignment horizontal="center" vertical="top"/>
    </xf>
    <xf numFmtId="3" fontId="4" fillId="0" borderId="3" xfId="0" applyNumberFormat="1" applyFont="1" applyBorder="1" applyAlignment="1">
      <alignment horizontal="right" vertical="top"/>
    </xf>
    <xf numFmtId="0" fontId="4" fillId="8" borderId="0" xfId="0" applyFont="1" applyFill="1" applyAlignment="1">
      <alignment horizontal="center" vertical="top"/>
    </xf>
    <xf numFmtId="0" fontId="2" fillId="8" borderId="0" xfId="0" applyFont="1" applyFill="1" applyAlignment="1" quotePrefix="1">
      <alignment vertical="top"/>
    </xf>
    <xf numFmtId="0" fontId="4" fillId="8" borderId="0" xfId="0" applyFont="1" applyFill="1" applyAlignment="1">
      <alignment vertical="top" wrapText="1"/>
    </xf>
    <xf numFmtId="0" fontId="4" fillId="8" borderId="0" xfId="0" applyFont="1" applyFill="1" applyAlignment="1">
      <alignment vertical="top"/>
    </xf>
    <xf numFmtId="0" fontId="4" fillId="8" borderId="0" xfId="0" applyFont="1" applyFill="1" applyAlignment="1">
      <alignment horizontal="right" vertical="top"/>
    </xf>
    <xf numFmtId="0" fontId="4" fillId="9" borderId="0" xfId="0" applyFont="1" applyFill="1" applyAlignment="1">
      <alignment horizontal="center" vertical="top"/>
    </xf>
    <xf numFmtId="49" fontId="3" fillId="9" borderId="0" xfId="0" applyNumberFormat="1" applyFont="1" applyFill="1" applyAlignment="1">
      <alignment horizontal="left" vertical="center" wrapText="1"/>
    </xf>
    <xf numFmtId="0" fontId="4" fillId="9" borderId="0" xfId="0" applyFont="1" applyFill="1" applyAlignment="1">
      <alignment horizontal="right" vertical="center"/>
    </xf>
    <xf numFmtId="0" fontId="4" fillId="9" borderId="0" xfId="0" applyFont="1" applyFill="1" applyAlignment="1">
      <alignment horizontal="right" vertical="top"/>
    </xf>
    <xf numFmtId="0" fontId="4" fillId="9" borderId="0" xfId="0" applyFont="1" applyFill="1" applyAlignment="1">
      <alignment horizontal="left" vertical="top"/>
    </xf>
    <xf numFmtId="0" fontId="4" fillId="9" borderId="0" xfId="0" applyFont="1" applyFill="1" applyAlignment="1">
      <alignment horizontal="left" vertical="top" wrapText="1"/>
    </xf>
    <xf numFmtId="0" fontId="4" fillId="9" borderId="0" xfId="0" applyFont="1" applyFill="1" applyAlignment="1">
      <alignment horizontal="left" vertical="center" wrapText="1"/>
    </xf>
    <xf numFmtId="0" fontId="4" fillId="9" borderId="0" xfId="0" applyFont="1" applyFill="1" applyAlignment="1">
      <alignment horizontal="left" vertical="center"/>
    </xf>
    <xf numFmtId="0" fontId="18" fillId="0" borderId="0" xfId="0" applyFont="1" applyAlignment="1">
      <alignment horizontal="center" vertical="top"/>
    </xf>
    <xf numFmtId="0" fontId="3" fillId="10" borderId="1" xfId="0" applyFont="1" applyFill="1" applyBorder="1" applyAlignment="1">
      <alignment horizontal="center" vertical="center" wrapText="1"/>
    </xf>
    <xf numFmtId="2" fontId="3" fillId="10" borderId="1" xfId="0" applyNumberFormat="1" applyFont="1" applyFill="1" applyBorder="1" applyAlignment="1">
      <alignment horizontal="center" vertical="center" wrapText="1"/>
    </xf>
    <xf numFmtId="49" fontId="3" fillId="10" borderId="1" xfId="0" applyNumberFormat="1" applyFont="1" applyFill="1" applyBorder="1" applyAlignment="1">
      <alignment horizontal="center" vertical="center" wrapText="1"/>
    </xf>
    <xf numFmtId="49" fontId="3" fillId="11" borderId="1" xfId="0" applyNumberFormat="1" applyFont="1" applyFill="1" applyBorder="1" applyAlignment="1">
      <alignment horizontal="center" vertical="center" wrapText="1"/>
    </xf>
    <xf numFmtId="3" fontId="4" fillId="11" borderId="1" xfId="0" applyNumberFormat="1" applyFont="1" applyFill="1" applyBorder="1" applyAlignment="1">
      <alignment horizontal="right" vertical="top"/>
    </xf>
    <xf numFmtId="0" fontId="20" fillId="0" borderId="1" xfId="21" applyFont="1" applyFill="1" applyBorder="1" applyAlignment="1">
      <alignment vertical="top" wrapText="1"/>
    </xf>
    <xf numFmtId="0" fontId="18" fillId="0" borderId="1" xfId="0" applyFont="1" applyBorder="1" applyAlignment="1">
      <alignment vertical="top" wrapText="1"/>
    </xf>
    <xf numFmtId="3" fontId="4" fillId="11" borderId="4" xfId="0" applyNumberFormat="1" applyFont="1" applyFill="1" applyBorder="1" applyAlignment="1">
      <alignment horizontal="right" vertical="top"/>
    </xf>
    <xf numFmtId="3" fontId="4" fillId="11" borderId="3" xfId="0" applyNumberFormat="1" applyFont="1" applyFill="1" applyBorder="1" applyAlignment="1">
      <alignment horizontal="right" vertical="top"/>
    </xf>
    <xf numFmtId="0" fontId="22" fillId="0" borderId="0" xfId="0" applyFont="1" applyAlignment="1">
      <alignment horizontal="center" vertical="top"/>
    </xf>
    <xf numFmtId="0" fontId="22" fillId="0" borderId="1" xfId="0" applyFont="1" applyBorder="1"/>
    <xf numFmtId="0" fontId="22" fillId="0" borderId="1" xfId="0" applyFont="1" applyBorder="1" applyAlignment="1">
      <alignment horizontal="right"/>
    </xf>
    <xf numFmtId="0" fontId="22" fillId="0" borderId="1" xfId="0" applyFont="1" applyBorder="1" applyAlignment="1">
      <alignment horizontal="right" vertical="top"/>
    </xf>
    <xf numFmtId="0" fontId="22" fillId="0" borderId="1" xfId="0" applyFont="1" applyBorder="1" applyAlignment="1">
      <alignment vertical="top"/>
    </xf>
    <xf numFmtId="0" fontId="23" fillId="0" borderId="1" xfId="0" applyFont="1" applyBorder="1" applyAlignment="1">
      <alignment vertical="top" wrapText="1"/>
    </xf>
    <xf numFmtId="0" fontId="22" fillId="0" borderId="1" xfId="0" applyFont="1" applyBorder="1" applyAlignment="1">
      <alignment vertical="top" wrapText="1"/>
    </xf>
    <xf numFmtId="0" fontId="22" fillId="0" borderId="1" xfId="0" applyFont="1" applyBorder="1" applyAlignment="1">
      <alignment wrapText="1"/>
    </xf>
    <xf numFmtId="0" fontId="22" fillId="0" borderId="0" xfId="0" applyFont="1"/>
    <xf numFmtId="0" fontId="22" fillId="0" borderId="0" xfId="0" applyFont="1" applyAlignment="1">
      <alignment horizontal="right"/>
    </xf>
    <xf numFmtId="0" fontId="22" fillId="0" borderId="0" xfId="0" applyFont="1" applyAlignment="1">
      <alignment horizontal="right" vertical="top"/>
    </xf>
    <xf numFmtId="0" fontId="22" fillId="0" borderId="0" xfId="0" applyFont="1" applyAlignment="1">
      <alignment vertical="top"/>
    </xf>
    <xf numFmtId="0" fontId="23" fillId="0" borderId="0" xfId="0" applyFont="1" applyAlignment="1">
      <alignment vertical="top" wrapText="1"/>
    </xf>
    <xf numFmtId="0" fontId="22" fillId="0" borderId="0" xfId="0" applyFont="1" applyAlignment="1">
      <alignment vertical="top" wrapText="1"/>
    </xf>
    <xf numFmtId="0" fontId="22" fillId="0" borderId="0" xfId="0" applyFont="1" applyAlignment="1">
      <alignment wrapText="1"/>
    </xf>
    <xf numFmtId="0" fontId="2" fillId="3" borderId="0" xfId="0" applyFont="1" applyFill="1" applyAlignment="1">
      <alignment horizontal="left" vertical="center" wrapText="1"/>
    </xf>
    <xf numFmtId="49" fontId="3" fillId="3" borderId="0" xfId="0" applyNumberFormat="1" applyFont="1" applyFill="1" applyAlignment="1">
      <alignment horizontal="left" vertical="center" wrapText="1"/>
    </xf>
    <xf numFmtId="2" fontId="3" fillId="6" borderId="1" xfId="0" applyNumberFormat="1" applyFont="1" applyFill="1" applyBorder="1" applyAlignment="1">
      <alignment horizontal="center" vertical="center" wrapText="1"/>
    </xf>
    <xf numFmtId="49" fontId="3" fillId="6" borderId="1" xfId="0" applyNumberFormat="1" applyFont="1" applyFill="1" applyBorder="1" applyAlignment="1">
      <alignment horizontal="center" vertical="center" wrapText="1"/>
    </xf>
    <xf numFmtId="49" fontId="3" fillId="5" borderId="1" xfId="0" applyNumberFormat="1" applyFont="1" applyFill="1" applyBorder="1" applyAlignment="1">
      <alignment horizontal="center" vertical="center" wrapText="1"/>
    </xf>
    <xf numFmtId="3" fontId="3" fillId="5" borderId="1" xfId="0" applyNumberFormat="1" applyFont="1" applyFill="1" applyBorder="1" applyAlignment="1">
      <alignment horizontal="right" vertical="top"/>
    </xf>
    <xf numFmtId="0" fontId="4" fillId="12" borderId="1" xfId="0" applyFont="1" applyFill="1" applyBorder="1" applyAlignment="1">
      <alignment vertical="top" wrapText="1"/>
    </xf>
    <xf numFmtId="0" fontId="9" fillId="0" borderId="1" xfId="0" applyFont="1" applyBorder="1" applyAlignment="1">
      <alignment horizontal="left" vertical="top" wrapText="1"/>
    </xf>
    <xf numFmtId="0" fontId="13" fillId="0" borderId="1" xfId="0" applyFont="1" applyBorder="1" applyAlignment="1">
      <alignment vertical="top" wrapText="1"/>
    </xf>
    <xf numFmtId="0" fontId="4" fillId="0" borderId="8" xfId="0" applyFont="1" applyBorder="1" applyAlignment="1">
      <alignment vertical="top" wrapText="1"/>
    </xf>
    <xf numFmtId="165" fontId="25" fillId="5" borderId="1" xfId="22" applyNumberFormat="1" applyFont="1" applyFill="1" applyBorder="1" applyAlignment="1">
      <alignment vertical="top" wrapText="1"/>
    </xf>
    <xf numFmtId="17" fontId="4" fillId="0" borderId="1" xfId="0" applyNumberFormat="1" applyFont="1" applyBorder="1" applyAlignment="1">
      <alignment horizontal="left" vertical="top" wrapText="1"/>
    </xf>
    <xf numFmtId="0" fontId="26" fillId="0" borderId="1" xfId="0" applyFont="1" applyBorder="1" applyAlignment="1">
      <alignment vertical="top" wrapText="1"/>
    </xf>
    <xf numFmtId="0" fontId="27" fillId="0" borderId="1" xfId="0" applyFont="1" applyBorder="1" applyAlignment="1">
      <alignment vertical="top" wrapText="1"/>
    </xf>
    <xf numFmtId="0" fontId="26" fillId="0" borderId="4" xfId="0" applyFont="1" applyBorder="1" applyAlignment="1">
      <alignment vertical="top" wrapText="1"/>
    </xf>
    <xf numFmtId="0" fontId="26" fillId="0" borderId="0" xfId="0" applyFont="1" applyAlignment="1">
      <alignment vertical="top" wrapText="1"/>
    </xf>
    <xf numFmtId="1" fontId="4" fillId="0" borderId="3" xfId="0" applyNumberFormat="1" applyFont="1" applyBorder="1" applyAlignment="1">
      <alignment vertical="top" wrapText="1"/>
    </xf>
    <xf numFmtId="0" fontId="4" fillId="0" borderId="2" xfId="0" applyFont="1" applyBorder="1"/>
    <xf numFmtId="0" fontId="3" fillId="0" borderId="0" xfId="0" applyFont="1"/>
    <xf numFmtId="1" fontId="28" fillId="0" borderId="3" xfId="0" applyNumberFormat="1" applyFont="1" applyBorder="1" applyAlignment="1">
      <alignment vertical="top" wrapText="1"/>
    </xf>
    <xf numFmtId="0" fontId="4" fillId="0" borderId="11" xfId="0" applyFont="1" applyBorder="1"/>
    <xf numFmtId="1" fontId="4" fillId="0" borderId="1" xfId="0" applyNumberFormat="1" applyFont="1" applyBorder="1" applyAlignment="1">
      <alignment vertical="top" wrapText="1"/>
    </xf>
    <xf numFmtId="0" fontId="3" fillId="10" borderId="1" xfId="0" applyFont="1" applyFill="1" applyBorder="1" applyAlignment="1">
      <alignment horizontal="center" vertical="center" wrapText="1"/>
    </xf>
    <xf numFmtId="0" fontId="4" fillId="0" borderId="9" xfId="0" applyFont="1" applyBorder="1"/>
    <xf numFmtId="0" fontId="4" fillId="0" borderId="12" xfId="0" applyFont="1" applyBorder="1" applyAlignment="1">
      <alignment vertical="top" wrapText="1"/>
    </xf>
    <xf numFmtId="0" fontId="3" fillId="0" borderId="1" xfId="0" applyFont="1" applyBorder="1" applyAlignment="1">
      <alignment vertical="top" wrapText="1"/>
    </xf>
    <xf numFmtId="0" fontId="29" fillId="0" borderId="1" xfId="0" applyFont="1" applyBorder="1" applyAlignment="1">
      <alignment horizontal="justify" vertical="top"/>
    </xf>
    <xf numFmtId="0" fontId="4" fillId="0" borderId="3" xfId="0" applyFont="1" applyBorder="1" applyAlignment="1">
      <alignment horizontal="left" vertical="top" wrapText="1"/>
    </xf>
    <xf numFmtId="0" fontId="3" fillId="10" borderId="1" xfId="0" applyFont="1" applyFill="1" applyBorder="1" applyAlignment="1">
      <alignment horizontal="center" vertical="center" wrapText="1"/>
    </xf>
    <xf numFmtId="3" fontId="4" fillId="0" borderId="0" xfId="0" applyNumberFormat="1" applyFont="1" applyAlignment="1">
      <alignment vertical="top" wrapText="1"/>
    </xf>
    <xf numFmtId="0" fontId="9" fillId="0" borderId="0" xfId="0" applyFont="1" applyAlignment="1">
      <alignment horizontal="center" vertical="top" wrapText="1"/>
    </xf>
    <xf numFmtId="0" fontId="30" fillId="0" borderId="1" xfId="0" applyFont="1" applyBorder="1" applyAlignment="1">
      <alignment horizontal="left" vertical="top" wrapText="1"/>
    </xf>
    <xf numFmtId="0" fontId="30" fillId="0" borderId="1" xfId="0" applyFont="1" applyBorder="1" applyAlignment="1">
      <alignment vertical="top" wrapText="1"/>
    </xf>
    <xf numFmtId="3" fontId="4" fillId="0" borderId="4" xfId="0" applyNumberFormat="1" applyFont="1" applyBorder="1" applyAlignment="1">
      <alignment horizontal="right" vertical="top"/>
    </xf>
    <xf numFmtId="0" fontId="31" fillId="0" borderId="1" xfId="0" applyFont="1" applyBorder="1"/>
    <xf numFmtId="0" fontId="30" fillId="0" borderId="1" xfId="0" applyFont="1" applyBorder="1" applyAlignment="1">
      <alignment vertical="top"/>
    </xf>
    <xf numFmtId="0" fontId="30" fillId="0" borderId="13" xfId="0" applyFont="1" applyBorder="1" applyAlignment="1">
      <alignment vertical="top"/>
    </xf>
    <xf numFmtId="0" fontId="30" fillId="0" borderId="3" xfId="0" applyFont="1" applyBorder="1" applyAlignment="1">
      <alignment vertical="top" wrapText="1"/>
    </xf>
    <xf numFmtId="0" fontId="4" fillId="0" borderId="5" xfId="0" applyFont="1" applyBorder="1" applyAlignment="1">
      <alignment vertical="top" wrapText="1"/>
    </xf>
    <xf numFmtId="0" fontId="4" fillId="0" borderId="0" xfId="0" applyFont="1"/>
    <xf numFmtId="0" fontId="4" fillId="0" borderId="1" xfId="0" applyFont="1" applyBorder="1" applyAlignment="1">
      <alignment wrapText="1"/>
    </xf>
    <xf numFmtId="0" fontId="30" fillId="0" borderId="0" xfId="0" applyFont="1" applyAlignment="1">
      <alignment vertical="top" wrapText="1"/>
    </xf>
    <xf numFmtId="0" fontId="3" fillId="10" borderId="1" xfId="0" applyFont="1" applyFill="1" applyBorder="1" applyAlignment="1">
      <alignment horizontal="center" vertical="top" wrapText="1"/>
    </xf>
    <xf numFmtId="3" fontId="4" fillId="11" borderId="5" xfId="0" applyNumberFormat="1" applyFont="1" applyFill="1" applyBorder="1" applyAlignment="1">
      <alignment horizontal="right" vertical="top"/>
    </xf>
    <xf numFmtId="0" fontId="33" fillId="0" borderId="0" xfId="0" applyFont="1" applyAlignment="1">
      <alignment vertical="top"/>
    </xf>
    <xf numFmtId="0" fontId="20" fillId="0" borderId="0" xfId="21" applyFont="1" applyFill="1" applyBorder="1" applyAlignment="1">
      <alignment vertical="top" wrapText="1"/>
    </xf>
    <xf numFmtId="0" fontId="4" fillId="0" borderId="3" xfId="0" applyFont="1" applyBorder="1" applyAlignment="1">
      <alignment horizontal="left" vertical="top" wrapText="1"/>
    </xf>
    <xf numFmtId="0" fontId="3" fillId="10" borderId="1" xfId="0" applyFont="1" applyFill="1" applyBorder="1" applyAlignment="1">
      <alignment horizontal="center" vertical="center" wrapText="1"/>
    </xf>
    <xf numFmtId="0" fontId="3" fillId="0" borderId="3" xfId="0" applyFont="1" applyBorder="1" applyAlignment="1">
      <alignment horizontal="left" vertical="top" wrapText="1"/>
    </xf>
    <xf numFmtId="0" fontId="4" fillId="0" borderId="0" xfId="0" applyFont="1"/>
    <xf numFmtId="0" fontId="18" fillId="0" borderId="0" xfId="0" applyFont="1" applyAlignment="1">
      <alignment horizontal="left" vertical="top"/>
    </xf>
    <xf numFmtId="0" fontId="3" fillId="0" borderId="1" xfId="0" applyFont="1" applyBorder="1" applyAlignment="1">
      <alignment horizontal="left" vertical="top" wrapText="1"/>
    </xf>
    <xf numFmtId="0" fontId="4" fillId="0" borderId="1" xfId="0" applyFont="1" applyBorder="1" applyAlignment="1">
      <alignment horizontal="center" vertical="top"/>
    </xf>
    <xf numFmtId="0" fontId="4" fillId="0" borderId="1" xfId="0" applyFont="1" applyBorder="1" applyAlignment="1" quotePrefix="1">
      <alignment vertical="top"/>
    </xf>
    <xf numFmtId="0" fontId="4" fillId="0" borderId="4" xfId="0" applyFont="1" applyBorder="1" applyAlignment="1">
      <alignment vertical="top" wrapText="1"/>
    </xf>
    <xf numFmtId="0" fontId="4" fillId="0" borderId="13" xfId="0" applyFont="1" applyBorder="1" applyAlignment="1">
      <alignment vertical="top" wrapText="1"/>
    </xf>
    <xf numFmtId="0" fontId="25" fillId="0" borderId="1" xfId="0" applyFont="1" applyBorder="1" applyAlignment="1" quotePrefix="1">
      <alignment vertical="top" wrapText="1"/>
    </xf>
    <xf numFmtId="0" fontId="9" fillId="0" borderId="13" xfId="0" applyFont="1" applyBorder="1" applyAlignment="1">
      <alignment vertical="top" wrapText="1"/>
    </xf>
    <xf numFmtId="0" fontId="4" fillId="0" borderId="1" xfId="0" applyFont="1" applyBorder="1" applyAlignment="1">
      <alignment horizontal="left" vertical="top"/>
    </xf>
    <xf numFmtId="0" fontId="4" fillId="0" borderId="0" xfId="0" applyFont="1" applyAlignment="1">
      <alignment horizontal="left" vertical="top"/>
    </xf>
    <xf numFmtId="0" fontId="4" fillId="0" borderId="10" xfId="0" applyFont="1" applyBorder="1" applyAlignment="1">
      <alignment vertical="top" wrapText="1"/>
    </xf>
    <xf numFmtId="3" fontId="25" fillId="11" borderId="1" xfId="0" applyNumberFormat="1" applyFont="1" applyFill="1" applyBorder="1" applyAlignment="1">
      <alignment horizontal="right" vertical="top"/>
    </xf>
    <xf numFmtId="0" fontId="37" fillId="0" borderId="1" xfId="0" applyFont="1" applyBorder="1" applyAlignment="1" quotePrefix="1">
      <alignment vertical="top" wrapText="1"/>
    </xf>
    <xf numFmtId="0" fontId="18" fillId="0" borderId="13" xfId="0" applyFont="1" applyBorder="1" applyAlignment="1">
      <alignment vertical="top" wrapText="1"/>
    </xf>
    <xf numFmtId="0" fontId="37" fillId="0" borderId="13" xfId="0" applyFont="1" applyBorder="1" applyAlignment="1">
      <alignment vertical="top" wrapText="1"/>
    </xf>
    <xf numFmtId="0" fontId="23" fillId="0" borderId="0" xfId="0" applyFont="1" applyAlignment="1">
      <alignment vertical="center"/>
    </xf>
    <xf numFmtId="0" fontId="23" fillId="0" borderId="1" xfId="0" applyFont="1" applyBorder="1" applyAlignment="1">
      <alignment vertical="top"/>
    </xf>
    <xf numFmtId="0" fontId="23" fillId="0" borderId="1" xfId="0" applyFont="1" applyBorder="1"/>
    <xf numFmtId="0" fontId="22" fillId="0" borderId="13" xfId="0" applyFont="1" applyBorder="1" applyAlignment="1">
      <alignment vertical="top"/>
    </xf>
    <xf numFmtId="0" fontId="23" fillId="0" borderId="0" xfId="0" applyFont="1"/>
    <xf numFmtId="0" fontId="22" fillId="0" borderId="0" xfId="0" applyFont="1" applyAlignment="1">
      <alignment horizontal="center" vertical="top" wrapText="1"/>
    </xf>
    <xf numFmtId="0" fontId="22" fillId="0" borderId="0" xfId="0" applyFont="1" applyAlignment="1">
      <alignment vertical="center"/>
    </xf>
    <xf numFmtId="0" fontId="6" fillId="0" borderId="3" xfId="0" applyFont="1" applyBorder="1" applyAlignment="1">
      <alignment horizontal="right" vertical="top" wrapText="1"/>
    </xf>
    <xf numFmtId="0" fontId="6" fillId="0" borderId="1" xfId="0" applyFont="1" applyBorder="1" applyAlignment="1">
      <alignment horizontal="center" vertical="top"/>
    </xf>
    <xf numFmtId="3" fontId="6" fillId="0" borderId="1" xfId="0" applyNumberFormat="1" applyFont="1" applyBorder="1" applyAlignment="1">
      <alignment horizontal="left" vertical="top"/>
    </xf>
    <xf numFmtId="0" fontId="41" fillId="0" borderId="1" xfId="0" applyFont="1" applyBorder="1"/>
    <xf numFmtId="0" fontId="41" fillId="0" borderId="0" xfId="0" applyFont="1"/>
    <xf numFmtId="0" fontId="41" fillId="0" borderId="1" xfId="0" applyFont="1" applyBorder="1" applyAlignment="1">
      <alignment vertical="top"/>
    </xf>
    <xf numFmtId="0" fontId="41" fillId="0" borderId="7" xfId="0" applyFont="1" applyBorder="1"/>
    <xf numFmtId="0" fontId="9" fillId="0" borderId="7" xfId="0" applyFont="1" applyBorder="1" applyAlignment="1">
      <alignment vertical="top" wrapText="1"/>
    </xf>
    <xf numFmtId="0" fontId="6" fillId="0" borderId="3" xfId="0" applyFont="1" applyBorder="1" applyAlignment="1">
      <alignment horizontal="center" vertical="top"/>
    </xf>
    <xf numFmtId="0" fontId="3" fillId="0" borderId="8" xfId="0" applyFont="1" applyBorder="1" applyAlignment="1">
      <alignment vertical="top" wrapText="1"/>
    </xf>
    <xf numFmtId="0" fontId="6" fillId="0" borderId="1" xfId="0" applyFont="1" applyBorder="1" applyAlignment="1">
      <alignment horizontal="right" vertical="top" wrapText="1"/>
    </xf>
    <xf numFmtId="0" fontId="6" fillId="0" borderId="1" xfId="0" applyFont="1" applyBorder="1" applyAlignment="1">
      <alignment horizontal="center" vertical="top" wrapText="1"/>
    </xf>
    <xf numFmtId="0" fontId="6" fillId="0" borderId="3" xfId="0" applyFont="1" applyBorder="1" applyAlignment="1">
      <alignment horizontal="center" vertical="top" wrapText="1"/>
    </xf>
    <xf numFmtId="0" fontId="42" fillId="0" borderId="0" xfId="0" applyFont="1"/>
    <xf numFmtId="0" fontId="42" fillId="0" borderId="1" xfId="0" applyFont="1" applyBorder="1"/>
    <xf numFmtId="0" fontId="4" fillId="0" borderId="3" xfId="0" applyFont="1" applyBorder="1" applyAlignment="1">
      <alignment vertical="top"/>
    </xf>
    <xf numFmtId="0" fontId="9" fillId="0" borderId="0" xfId="0" applyFont="1" applyAlignment="1">
      <alignment vertical="top" wrapText="1"/>
    </xf>
    <xf numFmtId="0" fontId="1" fillId="0" borderId="0" xfId="0" applyFont="1" applyAlignment="1">
      <alignment wrapText="1"/>
    </xf>
    <xf numFmtId="0" fontId="3" fillId="0" borderId="0" xfId="0" applyFont="1" applyAlignment="1">
      <alignment wrapText="1"/>
    </xf>
    <xf numFmtId="0" fontId="28" fillId="0" borderId="0" xfId="0" applyFont="1" applyAlignment="1">
      <alignment vertical="top"/>
    </xf>
    <xf numFmtId="0" fontId="28" fillId="0" borderId="0" xfId="0" applyFont="1" applyAlignment="1">
      <alignment wrapText="1"/>
    </xf>
    <xf numFmtId="0" fontId="3" fillId="0" borderId="0" xfId="0" applyFont="1" applyAlignment="1">
      <alignment vertical="top"/>
    </xf>
    <xf numFmtId="0" fontId="3" fillId="0" borderId="0" xfId="0" applyFont="1" applyAlignment="1">
      <alignment vertical="top" wrapText="1"/>
    </xf>
    <xf numFmtId="0" fontId="4" fillId="0" borderId="0" xfId="0" applyFont="1" applyAlignment="1">
      <alignment vertical="center" wrapText="1"/>
    </xf>
    <xf numFmtId="0" fontId="43" fillId="0" borderId="0" xfId="0" applyFont="1" applyAlignment="1">
      <alignment vertical="top"/>
    </xf>
    <xf numFmtId="0" fontId="43" fillId="0" borderId="0" xfId="0" applyFont="1" applyAlignment="1">
      <alignment wrapText="1"/>
    </xf>
    <xf numFmtId="0" fontId="1" fillId="0" borderId="0" xfId="0" applyFont="1" applyAlignment="1">
      <alignment vertical="top"/>
    </xf>
    <xf numFmtId="0" fontId="9" fillId="0" borderId="0" xfId="0" applyFont="1" applyAlignment="1">
      <alignment vertical="top"/>
    </xf>
    <xf numFmtId="0" fontId="9" fillId="0" borderId="0" xfId="0" applyFont="1" applyAlignment="1">
      <alignment wrapText="1"/>
    </xf>
    <xf numFmtId="3" fontId="6" fillId="11" borderId="1" xfId="0" applyNumberFormat="1" applyFont="1" applyFill="1" applyBorder="1" applyAlignment="1">
      <alignment horizontal="left" vertical="top"/>
    </xf>
    <xf numFmtId="0" fontId="44" fillId="0" borderId="0" xfId="0" applyFont="1"/>
    <xf numFmtId="0" fontId="44" fillId="0" borderId="1" xfId="0" applyFont="1" applyBorder="1"/>
    <xf numFmtId="0" fontId="37" fillId="0" borderId="1" xfId="0" applyFont="1" applyBorder="1" applyAlignment="1">
      <alignment vertical="top" wrapText="1"/>
    </xf>
    <xf numFmtId="0" fontId="45" fillId="0" borderId="0" xfId="0" applyFont="1" applyAlignment="1">
      <alignment vertical="top"/>
    </xf>
    <xf numFmtId="0" fontId="45" fillId="0" borderId="0" xfId="0" applyFont="1" applyAlignment="1">
      <alignment wrapText="1"/>
    </xf>
    <xf numFmtId="0" fontId="28" fillId="0" borderId="0" xfId="0" applyFont="1" applyAlignment="1">
      <alignment vertical="top" wrapText="1"/>
    </xf>
    <xf numFmtId="0" fontId="6" fillId="0" borderId="0" xfId="0" applyFont="1" applyAlignment="1">
      <alignment horizontal="left" wrapText="1"/>
    </xf>
    <xf numFmtId="0" fontId="4" fillId="0" borderId="1" xfId="0" applyFont="1" applyBorder="1" applyAlignment="1">
      <alignment vertical="center"/>
    </xf>
    <xf numFmtId="0" fontId="4" fillId="4" borderId="1" xfId="0" applyFont="1" applyFill="1" applyBorder="1" applyAlignment="1">
      <alignment vertical="top" wrapText="1"/>
    </xf>
    <xf numFmtId="0" fontId="23" fillId="0" borderId="0" xfId="0" applyFont="1" applyAlignment="1">
      <alignment horizontal="left"/>
    </xf>
    <xf numFmtId="0" fontId="3" fillId="10" borderId="1" xfId="0" applyFont="1" applyFill="1" applyBorder="1" applyAlignment="1">
      <alignment horizontal="center" vertical="center" wrapText="1"/>
    </xf>
    <xf numFmtId="0" fontId="4" fillId="0" borderId="0" xfId="0" applyFont="1"/>
    <xf numFmtId="0" fontId="4" fillId="0" borderId="11" xfId="0" applyFont="1" applyBorder="1" applyAlignment="1">
      <alignment vertical="top"/>
    </xf>
    <xf numFmtId="0" fontId="4" fillId="0" borderId="14" xfId="0" applyFont="1" applyBorder="1" applyAlignment="1">
      <alignment vertical="top"/>
    </xf>
    <xf numFmtId="0" fontId="4" fillId="0" borderId="11" xfId="0" applyFont="1" applyBorder="1" applyAlignment="1">
      <alignment vertical="top" wrapText="1"/>
    </xf>
    <xf numFmtId="0" fontId="28" fillId="0" borderId="6" xfId="0" applyFont="1" applyBorder="1" applyAlignment="1">
      <alignment vertical="top" wrapText="1"/>
    </xf>
    <xf numFmtId="0" fontId="28" fillId="0" borderId="1" xfId="0" applyFont="1" applyBorder="1" applyAlignment="1">
      <alignment vertical="top" wrapText="1"/>
    </xf>
    <xf numFmtId="3" fontId="28" fillId="0" borderId="1" xfId="0" applyNumberFormat="1" applyFont="1" applyBorder="1" applyAlignment="1">
      <alignment horizontal="center" vertical="top" wrapText="1"/>
    </xf>
    <xf numFmtId="3" fontId="28" fillId="4" borderId="3" xfId="0" applyNumberFormat="1" applyFont="1" applyFill="1" applyBorder="1" applyAlignment="1">
      <alignment horizontal="right" vertical="top"/>
    </xf>
    <xf numFmtId="3" fontId="28" fillId="0" borderId="5" xfId="0" applyNumberFormat="1" applyFont="1" applyBorder="1" applyAlignment="1">
      <alignment horizontal="right" vertical="top"/>
    </xf>
    <xf numFmtId="0" fontId="3" fillId="10" borderId="1" xfId="0" applyFont="1" applyFill="1" applyBorder="1" applyAlignment="1">
      <alignment horizontal="center" vertical="center" wrapText="1"/>
    </xf>
    <xf numFmtId="0" fontId="4" fillId="0" borderId="0" xfId="0" applyFont="1"/>
    <xf numFmtId="0" fontId="3" fillId="10" borderId="1" xfId="0" applyFont="1" applyFill="1" applyBorder="1" applyAlignment="1">
      <alignment horizontal="center" vertical="center" wrapText="1"/>
    </xf>
    <xf numFmtId="0" fontId="4" fillId="0" borderId="0" xfId="0" applyFont="1"/>
    <xf numFmtId="0" fontId="18" fillId="0" borderId="1" xfId="0" applyFont="1" applyBorder="1" applyAlignment="1">
      <alignment horizontal="justify" vertical="top"/>
    </xf>
    <xf numFmtId="0" fontId="4" fillId="0" borderId="3" xfId="0" applyFont="1" applyBorder="1" applyAlignment="1">
      <alignment horizontal="left" vertical="top"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30" fillId="0" borderId="3" xfId="0" applyFont="1" applyBorder="1" applyAlignment="1">
      <alignment horizontal="left" vertical="top" wrapText="1"/>
    </xf>
    <xf numFmtId="0" fontId="30" fillId="0" borderId="8" xfId="0" applyFont="1" applyBorder="1" applyAlignment="1">
      <alignment horizontal="left" vertical="top" wrapText="1"/>
    </xf>
    <xf numFmtId="0" fontId="30" fillId="0" borderId="7" xfId="0" applyFont="1" applyBorder="1" applyAlignment="1">
      <alignment horizontal="left" vertical="top" wrapText="1"/>
    </xf>
    <xf numFmtId="0" fontId="4" fillId="0" borderId="0" xfId="0" applyFont="1"/>
    <xf numFmtId="0" fontId="6" fillId="0" borderId="2" xfId="0" applyFont="1" applyBorder="1" applyAlignment="1">
      <alignment horizontal="right" vertical="center"/>
    </xf>
    <xf numFmtId="0" fontId="4" fillId="0" borderId="2" xfId="0" applyFont="1" applyBorder="1" applyAlignment="1">
      <alignment vertical="center"/>
    </xf>
    <xf numFmtId="0" fontId="47" fillId="0" borderId="0" xfId="0" applyFont="1"/>
    <xf numFmtId="0" fontId="1" fillId="0" borderId="0" xfId="0" applyFont="1" applyAlignment="1">
      <alignment horizontal="center" vertical="top"/>
    </xf>
    <xf numFmtId="0" fontId="1" fillId="0" borderId="0" xfId="0" applyFont="1"/>
    <xf numFmtId="0" fontId="30" fillId="0" borderId="1" xfId="0" applyFont="1" applyBorder="1" applyAlignment="1" quotePrefix="1">
      <alignment vertical="top" wrapText="1"/>
    </xf>
    <xf numFmtId="0" fontId="46" fillId="0" borderId="1" xfId="0" applyFont="1" applyBorder="1" applyAlignment="1">
      <alignment vertical="top" wrapText="1"/>
    </xf>
    <xf numFmtId="0" fontId="1" fillId="0" borderId="0" xfId="0" applyFont="1" applyAlignment="1">
      <alignment vertical="top" wrapText="1"/>
    </xf>
    <xf numFmtId="0" fontId="48" fillId="0" borderId="0" xfId="0" applyFont="1" applyAlignment="1">
      <alignment horizontal="center" vertical="top"/>
    </xf>
    <xf numFmtId="0" fontId="4" fillId="0" borderId="15" xfId="0" applyFont="1" applyBorder="1" applyAlignment="1">
      <alignment horizontal="center" vertical="top"/>
    </xf>
    <xf numFmtId="0" fontId="1" fillId="0" borderId="1" xfId="0" applyFont="1" applyBorder="1"/>
    <xf numFmtId="0" fontId="30" fillId="4" borderId="1" xfId="0" applyFont="1" applyFill="1" applyBorder="1" applyAlignment="1">
      <alignment vertical="top" wrapText="1"/>
    </xf>
    <xf numFmtId="20" fontId="4" fillId="0" borderId="1" xfId="0" applyNumberFormat="1" applyFont="1" applyBorder="1" applyAlignment="1">
      <alignment vertical="top" wrapText="1"/>
    </xf>
    <xf numFmtId="0" fontId="4" fillId="0" borderId="2" xfId="0" applyFont="1" applyBorder="1" applyAlignment="1">
      <alignment horizontal="center" vertical="top" wrapText="1"/>
    </xf>
    <xf numFmtId="3" fontId="4" fillId="4" borderId="1" xfId="0" applyNumberFormat="1" applyFont="1" applyFill="1" applyBorder="1" applyAlignment="1">
      <alignment horizontal="right" vertical="top" wrapText="1"/>
    </xf>
    <xf numFmtId="0" fontId="4" fillId="0" borderId="2" xfId="0" applyFont="1" applyBorder="1" applyAlignment="1">
      <alignment vertical="top" wrapText="1"/>
    </xf>
    <xf numFmtId="0" fontId="4" fillId="0" borderId="1" xfId="0" applyFont="1" applyBorder="1" applyAlignment="1" quotePrefix="1">
      <alignment horizontal="center" vertical="top" wrapText="1"/>
    </xf>
    <xf numFmtId="0" fontId="4" fillId="0" borderId="3" xfId="0" applyFont="1" applyBorder="1" applyAlignment="1" applyProtection="1">
      <alignment vertical="top" wrapText="1"/>
      <protection locked="0"/>
    </xf>
    <xf numFmtId="0" fontId="49" fillId="0" borderId="1" xfId="0" applyFont="1" applyBorder="1" applyAlignment="1">
      <alignment vertical="top" wrapText="1"/>
    </xf>
    <xf numFmtId="0" fontId="30" fillId="4" borderId="1" xfId="0" applyFont="1" applyFill="1" applyBorder="1" applyAlignment="1">
      <alignment horizontal="left" vertical="top" wrapText="1"/>
    </xf>
    <xf numFmtId="0" fontId="30" fillId="4" borderId="1" xfId="0" applyFont="1" applyFill="1" applyBorder="1" applyAlignment="1" quotePrefix="1">
      <alignment vertical="top" wrapText="1"/>
    </xf>
    <xf numFmtId="0" fontId="4" fillId="4" borderId="1" xfId="0" applyFont="1" applyFill="1" applyBorder="1" applyAlignment="1" quotePrefix="1">
      <alignment vertical="top" wrapText="1"/>
    </xf>
    <xf numFmtId="14" fontId="4" fillId="4" borderId="1" xfId="0" applyNumberFormat="1" applyFont="1" applyFill="1" applyBorder="1" applyAlignment="1">
      <alignment vertical="top" wrapText="1"/>
    </xf>
    <xf numFmtId="0" fontId="49" fillId="4" borderId="1" xfId="0" applyFont="1" applyFill="1" applyBorder="1" applyAlignment="1">
      <alignment vertical="top" wrapText="1"/>
    </xf>
    <xf numFmtId="0" fontId="4" fillId="4" borderId="3" xfId="0" applyFont="1" applyFill="1" applyBorder="1" applyAlignment="1">
      <alignment vertical="top" wrapText="1"/>
    </xf>
    <xf numFmtId="3" fontId="4" fillId="11" borderId="4" xfId="0" applyNumberFormat="1" applyFont="1" applyFill="1" applyBorder="1" applyAlignment="1">
      <alignment horizontal="right" vertical="top" wrapText="1"/>
    </xf>
    <xf numFmtId="0" fontId="3" fillId="6" borderId="1" xfId="0" applyFont="1" applyFill="1" applyBorder="1" applyAlignment="1" quotePrefix="1">
      <alignment horizontal="center" vertical="center" wrapText="1"/>
    </xf>
    <xf numFmtId="0" fontId="3" fillId="6" borderId="3" xfId="0" applyFont="1" applyFill="1" applyBorder="1" applyAlignment="1">
      <alignment horizontal="center" vertical="center" wrapText="1"/>
    </xf>
    <xf numFmtId="0" fontId="3" fillId="13" borderId="1" xfId="0" applyFont="1" applyFill="1" applyBorder="1" applyAlignment="1">
      <alignment horizontal="center" vertical="center" wrapText="1"/>
    </xf>
    <xf numFmtId="0" fontId="3" fillId="13" borderId="3" xfId="0" applyFont="1" applyFill="1" applyBorder="1" applyAlignment="1">
      <alignment horizontal="center" vertical="center" wrapText="1"/>
    </xf>
    <xf numFmtId="0" fontId="2" fillId="3" borderId="0" xfId="0" applyFont="1" applyFill="1" applyBorder="1" applyAlignment="1">
      <alignment horizontal="left" vertical="center" wrapText="1"/>
    </xf>
    <xf numFmtId="0" fontId="3" fillId="6" borderId="11" xfId="0" applyFont="1" applyFill="1" applyBorder="1" applyAlignment="1">
      <alignment horizontal="center" vertical="center" wrapText="1"/>
    </xf>
    <xf numFmtId="0" fontId="3" fillId="6" borderId="5"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1" xfId="0" applyFont="1" applyFill="1" applyBorder="1" applyAlignment="1">
      <alignment horizontal="left" vertical="center" wrapText="1"/>
    </xf>
    <xf numFmtId="0" fontId="3" fillId="6" borderId="3" xfId="0" applyFont="1" applyFill="1" applyBorder="1" applyAlignment="1">
      <alignment horizontal="left" vertical="center" wrapText="1"/>
    </xf>
    <xf numFmtId="0" fontId="3" fillId="10" borderId="1" xfId="0" applyFont="1" applyFill="1" applyBorder="1" applyAlignment="1">
      <alignment horizontal="center" vertical="center" wrapText="1"/>
    </xf>
    <xf numFmtId="0" fontId="2" fillId="9" borderId="0" xfId="0" applyFont="1" applyFill="1" applyAlignment="1">
      <alignment horizontal="left" vertical="center" wrapText="1"/>
    </xf>
    <xf numFmtId="0" fontId="3" fillId="10" borderId="1" xfId="0" applyFont="1" applyFill="1" applyBorder="1" applyAlignment="1">
      <alignment horizontal="left" vertical="center" wrapText="1"/>
    </xf>
    <xf numFmtId="0" fontId="3" fillId="10" borderId="3" xfId="0" applyFont="1" applyFill="1" applyBorder="1" applyAlignment="1">
      <alignment horizontal="center" vertical="center" wrapText="1"/>
    </xf>
    <xf numFmtId="0" fontId="3" fillId="10" borderId="7" xfId="0" applyFont="1" applyFill="1" applyBorder="1" applyAlignment="1">
      <alignment horizontal="center" vertical="center" wrapText="1"/>
    </xf>
    <xf numFmtId="0" fontId="4" fillId="0" borderId="3" xfId="0" applyFont="1" applyBorder="1" applyAlignment="1">
      <alignment horizontal="left" vertical="top" wrapText="1"/>
    </xf>
    <xf numFmtId="0" fontId="4" fillId="0" borderId="7" xfId="0" applyFont="1" applyBorder="1" applyAlignment="1">
      <alignment horizontal="left" vertical="top" wrapText="1"/>
    </xf>
    <xf numFmtId="0" fontId="3" fillId="10" borderId="11" xfId="0" applyFont="1" applyFill="1" applyBorder="1" applyAlignment="1">
      <alignment horizontal="center" vertical="center" wrapText="1"/>
    </xf>
    <xf numFmtId="0" fontId="3" fillId="10" borderId="5" xfId="0" applyFont="1" applyFill="1" applyBorder="1" applyAlignment="1">
      <alignment horizontal="center" vertical="center" wrapText="1"/>
    </xf>
    <xf numFmtId="0" fontId="3" fillId="10" borderId="16" xfId="0" applyFont="1" applyFill="1" applyBorder="1" applyAlignment="1">
      <alignment horizontal="center" vertical="center" wrapText="1"/>
    </xf>
    <xf numFmtId="0" fontId="3" fillId="14" borderId="1" xfId="0" applyFont="1" applyFill="1" applyBorder="1" applyAlignment="1">
      <alignment horizontal="center" vertical="center" wrapText="1"/>
    </xf>
    <xf numFmtId="0" fontId="3" fillId="10" borderId="1" xfId="0" applyFont="1" applyFill="1" applyBorder="1" applyAlignment="1" quotePrefix="1">
      <alignment horizontal="center" vertical="center" wrapText="1"/>
    </xf>
    <xf numFmtId="0" fontId="3" fillId="14" borderId="3" xfId="0" applyFont="1" applyFill="1" applyBorder="1" applyAlignment="1">
      <alignment horizontal="center" vertical="center" wrapText="1"/>
    </xf>
    <xf numFmtId="0" fontId="4" fillId="0" borderId="3" xfId="0" applyFont="1" applyBorder="1" applyAlignment="1" quotePrefix="1">
      <alignment horizontal="left" vertical="top" wrapText="1"/>
    </xf>
    <xf numFmtId="0" fontId="4" fillId="0" borderId="8" xfId="0" applyFont="1" applyBorder="1" applyAlignment="1">
      <alignment horizontal="left" vertical="top" wrapText="1"/>
    </xf>
    <xf numFmtId="0" fontId="11" fillId="0" borderId="3" xfId="0" applyFont="1" applyBorder="1" applyAlignment="1" quotePrefix="1">
      <alignment horizontal="left" vertical="top" wrapText="1"/>
    </xf>
    <xf numFmtId="0" fontId="9" fillId="0" borderId="8" xfId="0" applyFont="1" applyBorder="1" applyAlignment="1">
      <alignment horizontal="left" vertical="top" wrapText="1"/>
    </xf>
    <xf numFmtId="0" fontId="9" fillId="0" borderId="7" xfId="0" applyFont="1" applyBorder="1" applyAlignment="1">
      <alignment horizontal="left" vertical="top" wrapText="1"/>
    </xf>
    <xf numFmtId="0" fontId="3" fillId="0" borderId="3" xfId="0" applyFont="1" applyBorder="1" applyAlignment="1">
      <alignment horizontal="left" vertical="top" wrapText="1"/>
    </xf>
    <xf numFmtId="0" fontId="3" fillId="0" borderId="7" xfId="0" applyFont="1" applyBorder="1" applyAlignment="1">
      <alignment horizontal="left" vertical="top" wrapText="1"/>
    </xf>
    <xf numFmtId="0" fontId="22" fillId="0" borderId="3" xfId="0" applyFont="1" applyBorder="1" applyAlignment="1">
      <alignment horizontal="center" vertical="top"/>
    </xf>
    <xf numFmtId="0" fontId="22" fillId="0" borderId="7" xfId="0" applyFont="1" applyBorder="1" applyAlignment="1">
      <alignment horizontal="center" vertical="top"/>
    </xf>
    <xf numFmtId="0" fontId="9" fillId="0" borderId="3" xfId="0" applyFont="1" applyBorder="1" applyAlignment="1">
      <alignment horizontal="left" vertical="top" wrapText="1"/>
    </xf>
    <xf numFmtId="0" fontId="3" fillId="6" borderId="16" xfId="0" applyFont="1" applyFill="1" applyBorder="1" applyAlignment="1">
      <alignment horizontal="center" vertical="center" wrapText="1"/>
    </xf>
    <xf numFmtId="0" fontId="3" fillId="14" borderId="13" xfId="0" applyFont="1" applyFill="1" applyBorder="1" applyAlignment="1">
      <alignment horizontal="center" vertical="center" wrapText="1"/>
    </xf>
    <xf numFmtId="0" fontId="4" fillId="0" borderId="5" xfId="0" applyFont="1" applyBorder="1" applyAlignment="1">
      <alignment horizontal="left" vertical="top" wrapText="1"/>
    </xf>
    <xf numFmtId="0" fontId="4" fillId="0" borderId="10" xfId="0" applyFont="1" applyBorder="1" applyAlignment="1">
      <alignment horizontal="left" vertical="top" wrapText="1"/>
    </xf>
    <xf numFmtId="0" fontId="4" fillId="0" borderId="16" xfId="0" applyFont="1" applyBorder="1" applyAlignment="1">
      <alignment horizontal="left" vertical="top" wrapText="1"/>
    </xf>
    <xf numFmtId="0" fontId="9" fillId="0" borderId="6" xfId="0" applyFont="1" applyBorder="1" applyAlignment="1">
      <alignment horizontal="left" vertical="top" wrapText="1"/>
    </xf>
    <xf numFmtId="0" fontId="9" fillId="0" borderId="9" xfId="0" applyFont="1" applyBorder="1" applyAlignment="1">
      <alignment horizontal="left" vertical="top" wrapText="1"/>
    </xf>
    <xf numFmtId="0" fontId="9" fillId="0" borderId="17" xfId="0" applyFont="1" applyBorder="1" applyAlignment="1">
      <alignment horizontal="left" vertical="top" wrapText="1"/>
    </xf>
    <xf numFmtId="0" fontId="30" fillId="0" borderId="3" xfId="0" applyFont="1" applyBorder="1" applyAlignment="1">
      <alignment horizontal="center" vertical="top" wrapText="1"/>
    </xf>
    <xf numFmtId="0" fontId="30" fillId="0" borderId="7" xfId="0" applyFont="1" applyBorder="1" applyAlignment="1">
      <alignment horizontal="center" vertical="top" wrapText="1"/>
    </xf>
    <xf numFmtId="0" fontId="30" fillId="0" borderId="3" xfId="0" applyFont="1" applyBorder="1" applyAlignment="1">
      <alignment horizontal="left" vertical="top" wrapText="1"/>
    </xf>
    <xf numFmtId="0" fontId="30" fillId="0" borderId="7" xfId="0" applyFont="1" applyBorder="1" applyAlignment="1">
      <alignment horizontal="left" vertical="top" wrapText="1"/>
    </xf>
    <xf numFmtId="0" fontId="4" fillId="0" borderId="3" xfId="0" applyFont="1" applyBorder="1" applyAlignment="1">
      <alignment horizontal="center" vertical="top" wrapText="1"/>
    </xf>
    <xf numFmtId="0" fontId="4" fillId="0" borderId="7" xfId="0" applyFont="1" applyBorder="1" applyAlignment="1">
      <alignment horizontal="center" vertical="top" wrapText="1"/>
    </xf>
    <xf numFmtId="0" fontId="30" fillId="0" borderId="8" xfId="0" applyFont="1" applyBorder="1" applyAlignment="1">
      <alignment horizontal="left" vertical="top" wrapText="1"/>
    </xf>
    <xf numFmtId="0" fontId="4" fillId="0" borderId="0" xfId="0" applyFont="1"/>
    <xf numFmtId="0" fontId="30" fillId="0" borderId="8" xfId="0" applyFont="1" applyBorder="1" applyAlignment="1">
      <alignment horizontal="center" vertical="top" wrapText="1"/>
    </xf>
    <xf numFmtId="0" fontId="3" fillId="10" borderId="1" xfId="0" applyFont="1" applyFill="1" applyBorder="1" applyAlignment="1">
      <alignment horizontal="center" vertical="top" wrapText="1"/>
    </xf>
    <xf numFmtId="0" fontId="3" fillId="10" borderId="11" xfId="0" applyFont="1" applyFill="1" applyBorder="1" applyAlignment="1">
      <alignment horizontal="center" vertical="top" wrapText="1"/>
    </xf>
    <xf numFmtId="0" fontId="3" fillId="10" borderId="5" xfId="0" applyFont="1" applyFill="1" applyBorder="1" applyAlignment="1">
      <alignment horizontal="center" vertical="top" wrapText="1"/>
    </xf>
    <xf numFmtId="0" fontId="3" fillId="10" borderId="16" xfId="0" applyFont="1" applyFill="1" applyBorder="1" applyAlignment="1">
      <alignment horizontal="center" vertical="top" wrapText="1"/>
    </xf>
    <xf numFmtId="0" fontId="3" fillId="10" borderId="1" xfId="0" applyFont="1" applyFill="1" applyBorder="1" applyAlignment="1">
      <alignment horizontal="left" vertical="top" wrapText="1"/>
    </xf>
    <xf numFmtId="0" fontId="3" fillId="10" borderId="3" xfId="0" applyFont="1" applyFill="1" applyBorder="1" applyAlignment="1">
      <alignment horizontal="center" vertical="top" wrapText="1"/>
    </xf>
    <xf numFmtId="0" fontId="3" fillId="10" borderId="7" xfId="0" applyFont="1" applyFill="1" applyBorder="1" applyAlignment="1">
      <alignment horizontal="center" vertical="top" wrapText="1"/>
    </xf>
    <xf numFmtId="0" fontId="4" fillId="4" borderId="3" xfId="0" applyFont="1" applyFill="1" applyBorder="1" applyAlignment="1">
      <alignment horizontal="left" vertical="top" wrapText="1"/>
    </xf>
    <xf numFmtId="0" fontId="4" fillId="4" borderId="8" xfId="0" applyFont="1" applyFill="1" applyBorder="1" applyAlignment="1">
      <alignment horizontal="left" vertical="top" wrapText="1"/>
    </xf>
    <xf numFmtId="0" fontId="4" fillId="4" borderId="7" xfId="0" applyFont="1" applyFill="1" applyBorder="1" applyAlignment="1">
      <alignment horizontal="left" vertical="top" wrapText="1"/>
    </xf>
    <xf numFmtId="0" fontId="30" fillId="0" borderId="1" xfId="0" applyFont="1" applyBorder="1" applyAlignment="1">
      <alignment horizontal="left" vertical="top" wrapText="1"/>
    </xf>
    <xf numFmtId="0" fontId="37" fillId="0" borderId="1" xfId="0" applyFont="1" applyBorder="1" applyAlignment="1">
      <alignment horizontal="left" vertical="top" wrapText="1"/>
    </xf>
    <xf numFmtId="0" fontId="4" fillId="4" borderId="3" xfId="0" applyFont="1" applyFill="1" applyBorder="1" applyAlignment="1" quotePrefix="1">
      <alignment horizontal="left" vertical="top" wrapText="1"/>
    </xf>
    <xf numFmtId="0" fontId="30" fillId="4" borderId="3" xfId="0" applyFont="1" applyFill="1" applyBorder="1" applyAlignment="1">
      <alignment horizontal="left" vertical="top" wrapText="1"/>
    </xf>
    <xf numFmtId="0" fontId="30" fillId="4" borderId="8" xfId="0" applyFont="1" applyFill="1" applyBorder="1" applyAlignment="1">
      <alignment horizontal="left" vertical="top" wrapText="1"/>
    </xf>
    <xf numFmtId="0" fontId="30" fillId="4" borderId="7" xfId="0" applyFont="1" applyFill="1" applyBorder="1" applyAlignment="1">
      <alignment horizontal="left" vertical="top" wrapText="1"/>
    </xf>
    <xf numFmtId="0" fontId="37" fillId="0" borderId="3" xfId="0" applyFont="1" applyBorder="1" applyAlignment="1">
      <alignment horizontal="left" vertical="top" wrapText="1"/>
    </xf>
    <xf numFmtId="0" fontId="37" fillId="0" borderId="7" xfId="0" applyFont="1" applyBorder="1" applyAlignment="1">
      <alignment horizontal="left" vertical="top" wrapText="1"/>
    </xf>
  </cellXfs>
  <cellStyles count="9">
    <cellStyle name="Normal" xfId="0"/>
    <cellStyle name="Percent" xfId="15"/>
    <cellStyle name="Currency" xfId="16"/>
    <cellStyle name="Currency [0]" xfId="17"/>
    <cellStyle name="Comma" xfId="18"/>
    <cellStyle name="Comma [0]" xfId="19"/>
    <cellStyle name="Standaard 2" xfId="20"/>
    <cellStyle name="Hyperlink" xfId="21"/>
    <cellStyle name="Komma"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microsoft.com/office/2017/10/relationships/person" Target="persons/person.xml" /><Relationship Id="rId15" Type="http://schemas.openxmlformats.org/officeDocument/2006/relationships/customXml" Target="../customXml/item1.xml" /><Relationship Id="rId16" Type="http://schemas.openxmlformats.org/officeDocument/2006/relationships/customXml" Target="../customXml/item2.xml" /><Relationship Id="rId17" Type="http://schemas.openxmlformats.org/officeDocument/2006/relationships/customXml" Target="../customXml/item3.xml" /><Relationship Id="rId18" Type="http://schemas.openxmlformats.org/officeDocument/2006/relationships/customXml" Target="../customXml/item4.xml" /><Relationship Id="rId19" Type="http://schemas.openxmlformats.org/officeDocument/2006/relationships/theme" Target="theme/theme1.xml" /></Relationships>
</file>

<file path=xl/persons/person.xml><?xml version="1.0" encoding="utf-8"?>
<personList xmlns="http://schemas.microsoft.com/office/spreadsheetml/2018/threadedcomments" xmlns:x="http://schemas.openxmlformats.org/spreadsheetml/2006/main">
  <person displayName="Bormans Raf" id="{F555A612-C253-4F2F-8F59-22E3EFA133D3}" userId="S::raf.bormans@vlaanderen.be::5d7f62f1-d172-4529-982a-847e4d87e679" providerId="AD"/>
</personList>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G10" dT="2021-04-28T09:26:12.46" personId="{F555A612-C253-4F2F-8F59-22E3EFA133D3}" id="{E033BF74-1BEF-40F0-8EB0-B39261E79BB5}">
    <text>Gelijkgesteld aan budget cf cijfertabel PP: 28.228k min REAL 2020 op restauratiepremie hier toegewezen</text>
  </threadedComment>
</ThreadedComments>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codex.vlaanderen.be/Zoeken/Document.aspx?DID=1024619&amp;param=inhoud&amp;ref=search&amp;AVIDS="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4" Type="http://schemas.microsoft.com/office/2017/10/relationships/threadedComment" Target="../threadedComments/threadedComment1.xml" /><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s://steunpuntwonen.be/Documenten_2016-2020/Onderzoek_Ad_hoc_opdrachten/Ad_hoc_2_Huursubsidie/Ad_hoc_2_TOELICHTING" TargetMode="External" /><Relationship Id="rId2" Type="http://schemas.openxmlformats.org/officeDocument/2006/relationships/hyperlink" Target="https://www.wonenvlaanderen.be/nieuws/advies-vlaamse-woonraad-over-huursubsidie-en-huurpremie" TargetMode="External" /><Relationship Id="rId3" Type="http://schemas.openxmlformats.org/officeDocument/2006/relationships/hyperlink" Target="https://www.wonenvlaanderen.be/nieuws/advies-vlaamse-woonraad-over-besluit-lokaal-woonbeleid" TargetMode="External" /><Relationship Id="rId4" Type="http://schemas.openxmlformats.org/officeDocument/2006/relationships/hyperlink" Target="https://steunpuntwonen.be/Documenten_2016-2020/Onderzoek_Ad_hoc_opdrachten/Adhoc_20_Noodwoningen/Ad_hoc_20_TOELICHTING" TargetMode="External" /><Relationship Id="rId5" Type="http://schemas.openxmlformats.org/officeDocument/2006/relationships/hyperlink" Target="https://steunpuntwonen.be/Documenten_2016-2020/Onderzoek_Ad_hoc_opdrachten/Ad_hoc_8_Kosteneffectiviteit_en_efficientie_van_SHM_en_SVK/Ad_hoc_8_TOELICHTING" TargetMode="External" /><Relationship Id="rId6" Type="http://schemas.openxmlformats.org/officeDocument/2006/relationships/hyperlink" Target="https://www.wonenvlaanderen.be/nieuws/advies-vlaamse-woonraad-over-de-erkennings-en-subsidievoorwaarden-van-sociale-verhuurkantoren" TargetMode="External" /><Relationship Id="rId7" Type="http://schemas.openxmlformats.org/officeDocument/2006/relationships/hyperlink" Target="https://www.wonenvlaanderen.be/nieuws/advies-vlaamse-woonraad-over-verzekering-gewaarborgd-wonen" TargetMode="External" /><Relationship Id="rId8" Type="http://schemas.openxmlformats.org/officeDocument/2006/relationships/hyperlink" Target="https://www.wonenvlaanderen.be/nieuws/advies-vlaamse-woonraad-over-fonds-ter-bestrijding-van-de-uithuiszettingen" TargetMode="External" /><Relationship Id="rId9" Type="http://schemas.openxmlformats.org/officeDocument/2006/relationships/hyperlink" Target="https://www.wonenvlaanderen.be/sociale-woonactoren/201709-03072017-advies-vlaamse-woonraad-rond-subsidi%C3%ABring-van-woonwagenterreinen" TargetMode="External" /><Relationship Id="rId10" Type="http://schemas.openxmlformats.org/officeDocument/2006/relationships/hyperlink" Target="https://www.wonenvlaanderen.be/nieuws/advies-vlaamse-woonraad-over-wijziging-van-de-erkenning-en-subsidi%C3%ABring-van-de" TargetMode="External" /><Relationship Id="rId11" Type="http://schemas.openxmlformats.org/officeDocument/2006/relationships/hyperlink" Target="https://www.wonenvlaanderen.be/nieuws/advies-vlaamse-woonraad-over-erkenning-en-subsidi%C3%ABring-verhuurdersorganisaties" TargetMode="External" /><Relationship Id="rId12" Type="http://schemas.openxmlformats.org/officeDocument/2006/relationships/hyperlink" Target="https://www.wonenvlaanderen.be/nieuws/advies-vlaamse-woonraad-over-ontwerpbesluit-aanpassingspremie-voor-woningen" TargetMode="External" /><Relationship Id="rId1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K25"/>
  <sheetViews>
    <sheetView zoomScale="70" zoomScaleNormal="70" zoomScaleSheetLayoutView="70" workbookViewId="0" topLeftCell="A1">
      <pane xSplit="4" ySplit="9" topLeftCell="J10" activePane="bottomRight" state="frozen"/>
      <selection pane="topRight" activeCell="C1" sqref="C1"/>
      <selection pane="bottomLeft" activeCell="A8" sqref="A8"/>
      <selection pane="bottomRight" activeCell="L8" sqref="L8:L9"/>
    </sheetView>
  </sheetViews>
  <sheetFormatPr defaultColWidth="9.140625" defaultRowHeight="15"/>
  <cols>
    <col min="1" max="1" width="7.421875" style="61" hidden="1" customWidth="1"/>
    <col min="2" max="2" width="18.8515625" style="0" customWidth="1"/>
    <col min="3" max="3" width="17.140625" style="0" customWidth="1"/>
    <col min="4" max="4" width="32.28125" style="0" customWidth="1"/>
    <col min="5" max="5" width="18.28125" style="0" bestFit="1" customWidth="1"/>
    <col min="6" max="6" width="11.8515625" style="30" hidden="1" customWidth="1"/>
    <col min="7" max="7" width="17.00390625" style="32" customWidth="1"/>
    <col min="8" max="8" width="1.28515625" style="21" customWidth="1"/>
    <col min="9" max="9" width="9.8515625" style="21" customWidth="1"/>
    <col min="10" max="10" width="25.140625" style="70" customWidth="1"/>
    <col min="11" max="11" width="12.00390625" style="70" customWidth="1"/>
    <col min="12" max="12" width="16.57421875" style="42" customWidth="1"/>
    <col min="13" max="13" width="67.421875" style="42" customWidth="1"/>
    <col min="14" max="14" width="25.7109375" style="42" customWidth="1"/>
    <col min="15" max="15" width="14.7109375" style="42" customWidth="1"/>
    <col min="16" max="16" width="33.7109375" style="42" customWidth="1"/>
    <col min="17" max="17" width="35.28125" style="42" customWidth="1"/>
    <col min="18" max="18" width="28.00390625" style="47" customWidth="1"/>
    <col min="19" max="19" width="24.28125" style="47" customWidth="1"/>
    <col min="20" max="20" width="21.7109375" style="47" customWidth="1"/>
    <col min="21" max="21" width="29.00390625" style="47" customWidth="1"/>
    <col min="22" max="22" width="17.7109375" style="47" customWidth="1"/>
    <col min="23" max="23" width="29.00390625" style="47" customWidth="1"/>
    <col min="24" max="26" width="17.7109375" style="47" customWidth="1"/>
    <col min="27" max="27" width="22.421875" style="47" customWidth="1"/>
    <col min="28" max="28" width="33.8515625" style="47" customWidth="1"/>
    <col min="29" max="29" width="35.28125" style="47" customWidth="1"/>
    <col min="30" max="30" width="39.140625" style="47" customWidth="1"/>
    <col min="31" max="31" width="45.140625" style="47" customWidth="1"/>
    <col min="32" max="32" width="2.421875" style="0" customWidth="1"/>
    <col min="33" max="33" width="86.7109375" style="21" customWidth="1"/>
    <col min="34" max="34" width="1.421875" style="0" customWidth="1"/>
    <col min="35" max="35" width="111.7109375" style="21" customWidth="1"/>
    <col min="36" max="36" width="74.00390625" style="21" customWidth="1"/>
    <col min="37" max="37" width="70.00390625" style="0" customWidth="1"/>
  </cols>
  <sheetData>
    <row r="1" spans="1:36" s="8" customFormat="1" ht="15.75" customHeight="1">
      <c r="A1" s="56"/>
      <c r="B1" s="116" t="s">
        <v>228</v>
      </c>
      <c r="C1" s="13"/>
      <c r="D1" s="9"/>
      <c r="F1" s="26"/>
      <c r="G1" s="26"/>
      <c r="J1" s="9"/>
      <c r="K1" s="9"/>
      <c r="L1" s="9"/>
      <c r="M1" s="9"/>
      <c r="N1" s="9"/>
      <c r="O1" s="9"/>
      <c r="P1" s="9"/>
      <c r="Q1" s="9"/>
      <c r="R1" s="9"/>
      <c r="S1" s="9"/>
      <c r="T1" s="9"/>
      <c r="U1" s="9"/>
      <c r="V1" s="9"/>
      <c r="W1" s="9"/>
      <c r="X1" s="9"/>
      <c r="Y1" s="9"/>
      <c r="Z1" s="9"/>
      <c r="AA1" s="9"/>
      <c r="AB1" s="9"/>
      <c r="AC1" s="9"/>
      <c r="AD1" s="9"/>
      <c r="AE1" s="9"/>
      <c r="AJ1" s="117"/>
    </row>
    <row r="2" spans="1:31" s="8" customFormat="1" ht="7.8" customHeight="1">
      <c r="A2" s="56"/>
      <c r="B2" s="64"/>
      <c r="C2" s="13"/>
      <c r="D2" s="9"/>
      <c r="F2" s="26"/>
      <c r="G2" s="26"/>
      <c r="J2" s="9"/>
      <c r="K2" s="9"/>
      <c r="L2" s="9"/>
      <c r="M2" s="9"/>
      <c r="N2" s="9"/>
      <c r="O2" s="9"/>
      <c r="P2" s="9"/>
      <c r="Q2" s="9"/>
      <c r="R2" s="9"/>
      <c r="S2" s="9"/>
      <c r="T2" s="9"/>
      <c r="U2" s="9"/>
      <c r="V2" s="9"/>
      <c r="W2" s="9"/>
      <c r="X2" s="9"/>
      <c r="Y2" s="9"/>
      <c r="Z2" s="9"/>
      <c r="AA2" s="9"/>
      <c r="AB2" s="9"/>
      <c r="AC2" s="9"/>
      <c r="AD2" s="9"/>
      <c r="AE2" s="9"/>
    </row>
    <row r="3" spans="1:31" s="16" customFormat="1" ht="20.25" customHeight="1" hidden="1">
      <c r="A3" s="57"/>
      <c r="B3" s="65"/>
      <c r="C3" s="14" t="s">
        <v>5</v>
      </c>
      <c r="D3" s="15"/>
      <c r="F3" s="28"/>
      <c r="G3" s="28"/>
      <c r="J3" s="15"/>
      <c r="K3" s="15"/>
      <c r="L3" s="15"/>
      <c r="M3" s="15"/>
      <c r="N3" s="15"/>
      <c r="O3" s="15"/>
      <c r="P3" s="15"/>
      <c r="Q3" s="15"/>
      <c r="R3" s="15"/>
      <c r="S3" s="15"/>
      <c r="T3" s="15"/>
      <c r="U3" s="15"/>
      <c r="V3" s="15"/>
      <c r="W3" s="15"/>
      <c r="X3" s="15"/>
      <c r="Y3" s="15"/>
      <c r="Z3" s="15"/>
      <c r="AA3" s="15"/>
      <c r="AB3" s="15"/>
      <c r="AC3" s="15"/>
      <c r="AD3" s="15"/>
      <c r="AE3" s="15"/>
    </row>
    <row r="4" spans="1:31" s="8" customFormat="1" ht="6" customHeight="1" hidden="1">
      <c r="A4" s="56"/>
      <c r="B4" s="10"/>
      <c r="C4" s="10"/>
      <c r="F4" s="26"/>
      <c r="G4" s="26"/>
      <c r="J4" s="9"/>
      <c r="K4" s="9"/>
      <c r="L4" s="9"/>
      <c r="M4" s="9"/>
      <c r="N4" s="9"/>
      <c r="O4" s="9"/>
      <c r="P4" s="9"/>
      <c r="Q4" s="9"/>
      <c r="R4" s="9"/>
      <c r="S4" s="9"/>
      <c r="T4" s="9"/>
      <c r="U4" s="9"/>
      <c r="V4" s="9"/>
      <c r="W4" s="9"/>
      <c r="X4" s="9"/>
      <c r="Y4" s="9"/>
      <c r="Z4" s="9"/>
      <c r="AA4" s="9"/>
      <c r="AB4" s="9"/>
      <c r="AC4" s="9"/>
      <c r="AD4" s="9"/>
      <c r="AE4" s="9"/>
    </row>
    <row r="5" spans="1:36" s="17" customFormat="1" ht="18.75" customHeight="1" hidden="1">
      <c r="A5" s="58"/>
      <c r="B5" s="58"/>
      <c r="C5" s="333" t="s">
        <v>6</v>
      </c>
      <c r="D5" s="333"/>
      <c r="E5" s="18"/>
      <c r="F5" s="29"/>
      <c r="G5" s="31"/>
      <c r="H5" s="20"/>
      <c r="I5" s="20"/>
      <c r="J5" s="45"/>
      <c r="K5" s="45"/>
      <c r="L5" s="45"/>
      <c r="M5" s="45"/>
      <c r="N5" s="45"/>
      <c r="O5" s="45"/>
      <c r="P5" s="45"/>
      <c r="Q5" s="45"/>
      <c r="R5" s="46"/>
      <c r="S5" s="46"/>
      <c r="T5" s="46"/>
      <c r="U5" s="46"/>
      <c r="V5" s="46"/>
      <c r="W5" s="46"/>
      <c r="X5" s="46"/>
      <c r="Y5" s="46"/>
      <c r="Z5" s="46"/>
      <c r="AA5" s="46"/>
      <c r="AB5" s="46"/>
      <c r="AC5" s="46"/>
      <c r="AD5" s="46"/>
      <c r="AE5" s="46"/>
      <c r="AG5" s="20"/>
      <c r="AI5" s="20"/>
      <c r="AJ5" s="20"/>
    </row>
    <row r="6" spans="1:31" s="8" customFormat="1" ht="15.75" customHeight="1" hidden="1">
      <c r="A6" s="56"/>
      <c r="B6" s="66"/>
      <c r="C6" s="33" t="s">
        <v>12</v>
      </c>
      <c r="D6" s="9"/>
      <c r="F6" s="26"/>
      <c r="G6" s="26"/>
      <c r="J6" s="9"/>
      <c r="K6" s="9"/>
      <c r="L6" s="9"/>
      <c r="M6" s="9"/>
      <c r="N6" s="9"/>
      <c r="O6" s="9"/>
      <c r="P6" s="9"/>
      <c r="Q6" s="9"/>
      <c r="R6" s="9"/>
      <c r="S6" s="9"/>
      <c r="T6" s="9"/>
      <c r="U6" s="9"/>
      <c r="V6" s="9"/>
      <c r="W6" s="9"/>
      <c r="X6" s="9"/>
      <c r="Y6" s="9"/>
      <c r="Z6" s="9"/>
      <c r="AA6" s="9"/>
      <c r="AB6" s="9"/>
      <c r="AC6" s="9"/>
      <c r="AD6" s="9"/>
      <c r="AE6" s="9"/>
    </row>
    <row r="7" spans="1:35" s="8" customFormat="1" ht="15.6" customHeight="1">
      <c r="A7" s="56"/>
      <c r="B7" s="64" t="s">
        <v>229</v>
      </c>
      <c r="C7" s="13"/>
      <c r="D7" s="9"/>
      <c r="F7" s="26"/>
      <c r="G7" s="26"/>
      <c r="J7" s="9"/>
      <c r="K7" s="9"/>
      <c r="L7" s="9"/>
      <c r="M7" s="9"/>
      <c r="N7" s="9"/>
      <c r="O7" s="9"/>
      <c r="P7" s="9"/>
      <c r="Q7" s="9"/>
      <c r="R7" s="9"/>
      <c r="S7" s="9"/>
      <c r="T7" s="9"/>
      <c r="U7" s="9"/>
      <c r="V7" s="9"/>
      <c r="W7" s="9"/>
      <c r="X7" s="9"/>
      <c r="Y7" s="9"/>
      <c r="Z7" s="9"/>
      <c r="AA7" s="9"/>
      <c r="AB7" s="9"/>
      <c r="AC7" s="9"/>
      <c r="AD7" s="9"/>
      <c r="AE7" s="9"/>
      <c r="AI7" s="117" t="s">
        <v>230</v>
      </c>
    </row>
    <row r="8" spans="1:37" s="8" customFormat="1" ht="25.8" customHeight="1">
      <c r="A8" s="56"/>
      <c r="B8" s="67"/>
      <c r="C8" s="35"/>
      <c r="D8" s="12"/>
      <c r="F8" s="36" t="s">
        <v>3</v>
      </c>
      <c r="G8" s="55" t="s">
        <v>3</v>
      </c>
      <c r="I8" s="339" t="s">
        <v>48</v>
      </c>
      <c r="J8" s="337" t="s">
        <v>32</v>
      </c>
      <c r="K8" s="330" t="s">
        <v>1967</v>
      </c>
      <c r="L8" s="330" t="s">
        <v>436</v>
      </c>
      <c r="M8" s="337" t="s">
        <v>34</v>
      </c>
      <c r="N8" s="337"/>
      <c r="O8" s="337"/>
      <c r="P8" s="337" t="s">
        <v>35</v>
      </c>
      <c r="Q8" s="337"/>
      <c r="R8" s="337" t="s">
        <v>38</v>
      </c>
      <c r="S8" s="337"/>
      <c r="T8" s="337" t="s">
        <v>25</v>
      </c>
      <c r="U8" s="337"/>
      <c r="V8" s="337"/>
      <c r="W8" s="337"/>
      <c r="X8" s="337"/>
      <c r="Y8" s="337"/>
      <c r="Z8" s="337"/>
      <c r="AA8" s="334" t="s">
        <v>45</v>
      </c>
      <c r="AB8" s="334"/>
      <c r="AC8" s="334"/>
      <c r="AD8" s="335" t="s">
        <v>26</v>
      </c>
      <c r="AE8" s="337" t="s">
        <v>200</v>
      </c>
      <c r="AG8" s="329" t="s">
        <v>197</v>
      </c>
      <c r="AI8" s="331" t="s">
        <v>184</v>
      </c>
      <c r="AJ8" s="331" t="s">
        <v>185</v>
      </c>
      <c r="AK8" s="331" t="s">
        <v>186</v>
      </c>
    </row>
    <row r="9" spans="1:37" s="11" customFormat="1" ht="47.4" customHeight="1">
      <c r="A9" s="59" t="s">
        <v>98</v>
      </c>
      <c r="B9" s="77" t="s">
        <v>141</v>
      </c>
      <c r="C9" s="77" t="s">
        <v>149</v>
      </c>
      <c r="D9" s="78" t="s">
        <v>4</v>
      </c>
      <c r="E9" s="77" t="s">
        <v>20</v>
      </c>
      <c r="F9" s="79" t="s">
        <v>9</v>
      </c>
      <c r="G9" s="80" t="s">
        <v>13</v>
      </c>
      <c r="H9" s="8"/>
      <c r="I9" s="340"/>
      <c r="J9" s="330"/>
      <c r="K9" s="338"/>
      <c r="L9" s="338"/>
      <c r="M9" s="77" t="s">
        <v>33</v>
      </c>
      <c r="N9" s="77" t="s">
        <v>27</v>
      </c>
      <c r="O9" s="77" t="s">
        <v>28</v>
      </c>
      <c r="P9" s="77" t="s">
        <v>36</v>
      </c>
      <c r="Q9" s="77" t="s">
        <v>37</v>
      </c>
      <c r="R9" s="77" t="s">
        <v>39</v>
      </c>
      <c r="S9" s="77" t="s">
        <v>29</v>
      </c>
      <c r="T9" s="77" t="s">
        <v>40</v>
      </c>
      <c r="U9" s="77" t="s">
        <v>30</v>
      </c>
      <c r="V9" s="77" t="s">
        <v>41</v>
      </c>
      <c r="W9" s="77" t="s">
        <v>42</v>
      </c>
      <c r="X9" s="77" t="s">
        <v>43</v>
      </c>
      <c r="Y9" s="77" t="s">
        <v>31</v>
      </c>
      <c r="Z9" s="77" t="s">
        <v>44</v>
      </c>
      <c r="AA9" s="77" t="s">
        <v>132</v>
      </c>
      <c r="AB9" s="77" t="s">
        <v>46</v>
      </c>
      <c r="AC9" s="77" t="s">
        <v>47</v>
      </c>
      <c r="AD9" s="336"/>
      <c r="AE9" s="330"/>
      <c r="AG9" s="330"/>
      <c r="AI9" s="332"/>
      <c r="AJ9" s="332"/>
      <c r="AK9" s="332"/>
    </row>
    <row r="10" spans="1:37" s="1" customFormat="1" ht="270" customHeight="1">
      <c r="A10" s="60"/>
      <c r="B10" s="90"/>
      <c r="C10" s="91"/>
      <c r="D10" s="97" t="s">
        <v>198</v>
      </c>
      <c r="E10" s="92"/>
      <c r="F10" s="93"/>
      <c r="G10" s="93"/>
      <c r="H10" s="94"/>
      <c r="I10" s="94"/>
      <c r="J10" s="95"/>
      <c r="K10" s="95"/>
      <c r="L10" s="95"/>
      <c r="M10" s="95"/>
      <c r="N10" s="95"/>
      <c r="O10" s="95"/>
      <c r="P10" s="95"/>
      <c r="Q10" s="95"/>
      <c r="R10" s="95"/>
      <c r="S10" s="95"/>
      <c r="T10" s="95"/>
      <c r="U10" s="95"/>
      <c r="V10" s="95"/>
      <c r="W10" s="95"/>
      <c r="X10" s="95"/>
      <c r="Y10" s="95"/>
      <c r="Z10" s="95"/>
      <c r="AA10" s="95"/>
      <c r="AB10" s="95"/>
      <c r="AC10" s="95"/>
      <c r="AD10" s="95"/>
      <c r="AE10" s="95"/>
      <c r="AF10" s="96"/>
      <c r="AG10" s="7"/>
      <c r="AH10" s="96"/>
      <c r="AI10" s="95"/>
      <c r="AJ10" s="112" t="s">
        <v>223</v>
      </c>
      <c r="AK10" s="72" t="s">
        <v>199</v>
      </c>
    </row>
    <row r="11" spans="1:37" s="1" customFormat="1" ht="408.6" customHeight="1">
      <c r="A11" s="60" t="s">
        <v>187</v>
      </c>
      <c r="B11" s="81" t="s">
        <v>142</v>
      </c>
      <c r="C11" s="82" t="s">
        <v>10</v>
      </c>
      <c r="D11" s="83" t="s">
        <v>14</v>
      </c>
      <c r="E11" s="84" t="s">
        <v>0</v>
      </c>
      <c r="F11" s="85">
        <v>133454</v>
      </c>
      <c r="G11" s="86">
        <f>F11</f>
        <v>133454</v>
      </c>
      <c r="H11" s="19"/>
      <c r="I11" s="87" t="s">
        <v>1</v>
      </c>
      <c r="J11" s="88" t="s">
        <v>50</v>
      </c>
      <c r="K11" s="88" t="s">
        <v>1968</v>
      </c>
      <c r="L11" s="88" t="s">
        <v>83</v>
      </c>
      <c r="M11" s="88" t="s">
        <v>153</v>
      </c>
      <c r="N11" s="88" t="s">
        <v>154</v>
      </c>
      <c r="O11" s="88" t="s">
        <v>183</v>
      </c>
      <c r="P11" s="88" t="s">
        <v>99</v>
      </c>
      <c r="Q11" s="89" t="s">
        <v>190</v>
      </c>
      <c r="R11" s="88" t="s">
        <v>51</v>
      </c>
      <c r="S11" s="88" t="s">
        <v>52</v>
      </c>
      <c r="T11" s="88" t="s">
        <v>100</v>
      </c>
      <c r="U11" s="88" t="s">
        <v>90</v>
      </c>
      <c r="V11" s="88" t="s">
        <v>102</v>
      </c>
      <c r="W11" s="88" t="s">
        <v>155</v>
      </c>
      <c r="X11" s="88" t="s">
        <v>101</v>
      </c>
      <c r="Y11" s="88" t="s">
        <v>101</v>
      </c>
      <c r="Z11" s="88" t="s">
        <v>157</v>
      </c>
      <c r="AA11" s="88" t="s">
        <v>91</v>
      </c>
      <c r="AB11" s="88" t="s">
        <v>92</v>
      </c>
      <c r="AC11" s="88" t="s">
        <v>156</v>
      </c>
      <c r="AD11" s="88" t="s">
        <v>158</v>
      </c>
      <c r="AE11" s="87" t="s">
        <v>194</v>
      </c>
      <c r="AG11" s="83"/>
      <c r="AI11" s="83" t="s">
        <v>224</v>
      </c>
      <c r="AJ11" s="44" t="s">
        <v>209</v>
      </c>
      <c r="AK11" s="83" t="s">
        <v>210</v>
      </c>
    </row>
    <row r="12" spans="1:37" s="1" customFormat="1" ht="405" customHeight="1">
      <c r="A12" s="60" t="s">
        <v>187</v>
      </c>
      <c r="B12" s="62" t="s">
        <v>143</v>
      </c>
      <c r="C12" s="7" t="s">
        <v>7</v>
      </c>
      <c r="D12" s="7" t="s">
        <v>11</v>
      </c>
      <c r="E12" s="3" t="s">
        <v>0</v>
      </c>
      <c r="F12" s="2">
        <v>122119</v>
      </c>
      <c r="G12" s="34">
        <f>F12</f>
        <v>122119</v>
      </c>
      <c r="H12" s="19"/>
      <c r="I12" s="62" t="s">
        <v>1</v>
      </c>
      <c r="J12" s="62" t="s">
        <v>217</v>
      </c>
      <c r="K12" s="62" t="s">
        <v>1968</v>
      </c>
      <c r="L12" s="62" t="s">
        <v>83</v>
      </c>
      <c r="M12" s="62" t="s">
        <v>159</v>
      </c>
      <c r="N12" s="62" t="s">
        <v>160</v>
      </c>
      <c r="O12" s="62" t="s">
        <v>161</v>
      </c>
      <c r="P12" s="62" t="s">
        <v>162</v>
      </c>
      <c r="Q12" s="7" t="s">
        <v>191</v>
      </c>
      <c r="R12" s="62" t="s">
        <v>53</v>
      </c>
      <c r="S12" s="44">
        <v>1996</v>
      </c>
      <c r="T12" s="52" t="s">
        <v>60</v>
      </c>
      <c r="U12" s="62" t="s">
        <v>54</v>
      </c>
      <c r="V12" s="62" t="s">
        <v>182</v>
      </c>
      <c r="W12" s="62" t="s">
        <v>103</v>
      </c>
      <c r="X12" s="52" t="s">
        <v>60</v>
      </c>
      <c r="Y12" s="52" t="s">
        <v>60</v>
      </c>
      <c r="Z12" s="52" t="s">
        <v>60</v>
      </c>
      <c r="AA12" s="62" t="s">
        <v>104</v>
      </c>
      <c r="AB12" s="62" t="s">
        <v>163</v>
      </c>
      <c r="AC12" s="62" t="s">
        <v>164</v>
      </c>
      <c r="AD12" s="62" t="s">
        <v>55</v>
      </c>
      <c r="AE12" s="52" t="s">
        <v>196</v>
      </c>
      <c r="AG12" s="50" t="s">
        <v>201</v>
      </c>
      <c r="AI12" s="50"/>
      <c r="AJ12" s="115" t="s">
        <v>225</v>
      </c>
      <c r="AK12" s="98" t="s">
        <v>211</v>
      </c>
    </row>
    <row r="13" spans="1:37" s="63" customFormat="1" ht="258.6" customHeight="1">
      <c r="A13" s="56" t="s">
        <v>187</v>
      </c>
      <c r="B13" s="62" t="s">
        <v>144</v>
      </c>
      <c r="C13" s="7" t="s">
        <v>146</v>
      </c>
      <c r="D13" s="7" t="s">
        <v>21</v>
      </c>
      <c r="E13" s="24" t="s">
        <v>24</v>
      </c>
      <c r="F13" s="40">
        <v>65324</v>
      </c>
      <c r="G13" s="34">
        <v>37839</v>
      </c>
      <c r="I13" s="62" t="s">
        <v>1</v>
      </c>
      <c r="J13" s="62" t="s">
        <v>56</v>
      </c>
      <c r="K13" s="62" t="s">
        <v>1968</v>
      </c>
      <c r="L13" s="62" t="s">
        <v>83</v>
      </c>
      <c r="M13" s="62" t="s">
        <v>167</v>
      </c>
      <c r="N13" s="62" t="s">
        <v>57</v>
      </c>
      <c r="O13" s="62">
        <v>1991</v>
      </c>
      <c r="P13" s="62" t="s">
        <v>58</v>
      </c>
      <c r="Q13" s="72" t="s">
        <v>192</v>
      </c>
      <c r="R13" s="62" t="s">
        <v>59</v>
      </c>
      <c r="S13" s="44">
        <v>1991</v>
      </c>
      <c r="T13" s="52" t="s">
        <v>60</v>
      </c>
      <c r="U13" s="62" t="s">
        <v>168</v>
      </c>
      <c r="V13" s="52" t="s">
        <v>60</v>
      </c>
      <c r="W13" s="52" t="s">
        <v>165</v>
      </c>
      <c r="X13" s="52" t="s">
        <v>60</v>
      </c>
      <c r="Y13" s="52" t="s">
        <v>60</v>
      </c>
      <c r="Z13" s="52" t="s">
        <v>169</v>
      </c>
      <c r="AA13" s="62" t="s">
        <v>96</v>
      </c>
      <c r="AB13" s="62" t="s">
        <v>61</v>
      </c>
      <c r="AC13" s="62" t="s">
        <v>93</v>
      </c>
      <c r="AD13" s="52" t="s">
        <v>60</v>
      </c>
      <c r="AE13" s="74"/>
      <c r="AF13" s="51"/>
      <c r="AG13" s="62" t="s">
        <v>212</v>
      </c>
      <c r="AH13" s="51"/>
      <c r="AI13" s="62" t="s">
        <v>208</v>
      </c>
      <c r="AJ13" s="62" t="s">
        <v>218</v>
      </c>
      <c r="AK13" s="51"/>
    </row>
    <row r="14" spans="1:37" s="22" customFormat="1" ht="328.8" customHeight="1">
      <c r="A14" s="56" t="s">
        <v>187</v>
      </c>
      <c r="B14" s="62" t="s">
        <v>145</v>
      </c>
      <c r="C14" s="7" t="s">
        <v>147</v>
      </c>
      <c r="D14" s="7" t="s">
        <v>23</v>
      </c>
      <c r="E14" s="24" t="s">
        <v>24</v>
      </c>
      <c r="F14" s="25">
        <v>8000</v>
      </c>
      <c r="G14" s="34">
        <f>F14</f>
        <v>8000</v>
      </c>
      <c r="I14" s="49" t="s">
        <v>49</v>
      </c>
      <c r="J14" s="62" t="s">
        <v>62</v>
      </c>
      <c r="K14" s="62" t="s">
        <v>1968</v>
      </c>
      <c r="L14" s="49" t="s">
        <v>83</v>
      </c>
      <c r="M14" s="49" t="s">
        <v>94</v>
      </c>
      <c r="N14" s="49" t="s">
        <v>106</v>
      </c>
      <c r="O14" s="49">
        <v>1991</v>
      </c>
      <c r="P14" s="49" t="s">
        <v>95</v>
      </c>
      <c r="Q14" s="7" t="s">
        <v>193</v>
      </c>
      <c r="R14" s="49" t="s">
        <v>63</v>
      </c>
      <c r="S14" s="49" t="s">
        <v>64</v>
      </c>
      <c r="T14" s="49" t="s">
        <v>65</v>
      </c>
      <c r="U14" s="49" t="s">
        <v>107</v>
      </c>
      <c r="V14" s="49" t="s">
        <v>60</v>
      </c>
      <c r="W14" s="49" t="s">
        <v>60</v>
      </c>
      <c r="X14" s="49" t="s">
        <v>60</v>
      </c>
      <c r="Y14" s="49" t="s">
        <v>60</v>
      </c>
      <c r="Z14" s="49" t="s">
        <v>60</v>
      </c>
      <c r="AA14" s="49" t="s">
        <v>96</v>
      </c>
      <c r="AB14" s="49" t="s">
        <v>66</v>
      </c>
      <c r="AC14" s="49" t="s">
        <v>67</v>
      </c>
      <c r="AD14" s="49" t="s">
        <v>68</v>
      </c>
      <c r="AE14" s="62" t="s">
        <v>166</v>
      </c>
      <c r="AF14" s="63"/>
      <c r="AG14" s="83"/>
      <c r="AI14" s="83" t="s">
        <v>213</v>
      </c>
      <c r="AJ14" s="44" t="s">
        <v>209</v>
      </c>
      <c r="AK14" s="7"/>
    </row>
    <row r="15" spans="1:36" s="1" customFormat="1" ht="7.2" customHeight="1">
      <c r="A15" s="60"/>
      <c r="B15" s="68"/>
      <c r="C15" s="4"/>
      <c r="D15" s="5"/>
      <c r="E15" s="6"/>
      <c r="F15" s="23"/>
      <c r="G15" s="23"/>
      <c r="H15" s="19"/>
      <c r="I15" s="49"/>
      <c r="J15" s="62"/>
      <c r="K15" s="62"/>
      <c r="L15" s="49"/>
      <c r="M15" s="49"/>
      <c r="N15" s="49"/>
      <c r="O15" s="49"/>
      <c r="P15" s="49"/>
      <c r="Q15" s="7"/>
      <c r="R15" s="49"/>
      <c r="S15" s="49"/>
      <c r="T15" s="49"/>
      <c r="U15" s="49"/>
      <c r="V15" s="49"/>
      <c r="W15" s="49"/>
      <c r="X15" s="49"/>
      <c r="Y15" s="49"/>
      <c r="Z15" s="49"/>
      <c r="AA15" s="49"/>
      <c r="AB15" s="49"/>
      <c r="AC15" s="49"/>
      <c r="AD15" s="49"/>
      <c r="AE15" s="62"/>
      <c r="AG15" s="19"/>
      <c r="AI15" s="19"/>
      <c r="AJ15" s="19"/>
    </row>
    <row r="16" spans="1:37" s="63" customFormat="1" ht="277.8" customHeight="1">
      <c r="A16" s="56" t="s">
        <v>187</v>
      </c>
      <c r="B16" s="38" t="s">
        <v>15</v>
      </c>
      <c r="C16" s="38" t="s">
        <v>15</v>
      </c>
      <c r="D16" s="7" t="s">
        <v>202</v>
      </c>
      <c r="E16" s="24" t="s">
        <v>0</v>
      </c>
      <c r="F16" s="43">
        <f>28774-562</f>
        <v>28212</v>
      </c>
      <c r="G16" s="41">
        <f>F16-10981-408</f>
        <v>16823</v>
      </c>
      <c r="I16" s="62" t="s">
        <v>1</v>
      </c>
      <c r="J16" s="62" t="s">
        <v>150</v>
      </c>
      <c r="K16" s="62" t="s">
        <v>1968</v>
      </c>
      <c r="L16" s="62" t="s">
        <v>83</v>
      </c>
      <c r="M16" s="62" t="s">
        <v>170</v>
      </c>
      <c r="N16" s="62" t="s">
        <v>171</v>
      </c>
      <c r="O16" s="62" t="s">
        <v>69</v>
      </c>
      <c r="P16" s="62" t="s">
        <v>173</v>
      </c>
      <c r="Q16" s="7"/>
      <c r="R16" s="62" t="s">
        <v>70</v>
      </c>
      <c r="S16" s="44">
        <v>1990</v>
      </c>
      <c r="T16" s="53" t="s">
        <v>60</v>
      </c>
      <c r="U16" s="62" t="s">
        <v>108</v>
      </c>
      <c r="V16" s="53" t="s">
        <v>60</v>
      </c>
      <c r="W16" s="53" t="s">
        <v>60</v>
      </c>
      <c r="X16" s="53" t="s">
        <v>60</v>
      </c>
      <c r="Y16" s="53" t="s">
        <v>60</v>
      </c>
      <c r="Z16" s="53" t="s">
        <v>60</v>
      </c>
      <c r="AA16" s="62" t="s">
        <v>109</v>
      </c>
      <c r="AB16" s="62" t="s">
        <v>172</v>
      </c>
      <c r="AC16" s="62" t="s">
        <v>110</v>
      </c>
      <c r="AD16" s="62"/>
      <c r="AE16" s="75"/>
      <c r="AG16" s="7" t="s">
        <v>203</v>
      </c>
      <c r="AI16" s="54"/>
      <c r="AJ16" s="54"/>
      <c r="AK16" s="62" t="s">
        <v>205</v>
      </c>
    </row>
    <row r="17" spans="1:37" s="63" customFormat="1" ht="285" customHeight="1">
      <c r="A17" s="56" t="s">
        <v>187</v>
      </c>
      <c r="B17" s="38" t="s">
        <v>15</v>
      </c>
      <c r="C17" s="38" t="s">
        <v>15</v>
      </c>
      <c r="D17" s="7" t="s">
        <v>18</v>
      </c>
      <c r="E17" s="24" t="s">
        <v>0</v>
      </c>
      <c r="F17" s="40">
        <v>11594</v>
      </c>
      <c r="G17" s="41">
        <f>F17-425</f>
        <v>11169</v>
      </c>
      <c r="I17" s="62" t="s">
        <v>1</v>
      </c>
      <c r="J17" s="62" t="s">
        <v>151</v>
      </c>
      <c r="K17" s="62" t="s">
        <v>1968</v>
      </c>
      <c r="L17" s="62" t="s">
        <v>83</v>
      </c>
      <c r="M17" s="62" t="s">
        <v>71</v>
      </c>
      <c r="N17" s="62" t="s">
        <v>111</v>
      </c>
      <c r="O17" s="62" t="s">
        <v>112</v>
      </c>
      <c r="P17" s="62" t="s">
        <v>113</v>
      </c>
      <c r="Q17" s="72"/>
      <c r="R17" s="62" t="s">
        <v>111</v>
      </c>
      <c r="S17" s="62" t="s">
        <v>174</v>
      </c>
      <c r="T17" s="62"/>
      <c r="U17" s="62" t="s">
        <v>115</v>
      </c>
      <c r="V17" s="62"/>
      <c r="W17" s="62" t="s">
        <v>114</v>
      </c>
      <c r="X17" s="62"/>
      <c r="Y17" s="62"/>
      <c r="Z17" s="62"/>
      <c r="AA17" s="62" t="s">
        <v>109</v>
      </c>
      <c r="AB17" s="62" t="s">
        <v>175</v>
      </c>
      <c r="AC17" s="62" t="s">
        <v>116</v>
      </c>
      <c r="AD17" s="62" t="s">
        <v>117</v>
      </c>
      <c r="AE17" s="75"/>
      <c r="AG17" s="7" t="s">
        <v>204</v>
      </c>
      <c r="AI17" s="7" t="s">
        <v>220</v>
      </c>
      <c r="AJ17" s="112" t="s">
        <v>219</v>
      </c>
      <c r="AK17" s="62"/>
    </row>
    <row r="18" spans="1:37" s="63" customFormat="1" ht="241.2" customHeight="1">
      <c r="A18" s="56" t="s">
        <v>187</v>
      </c>
      <c r="B18" s="62" t="s">
        <v>144</v>
      </c>
      <c r="C18" s="7" t="s">
        <v>148</v>
      </c>
      <c r="D18" s="39" t="s">
        <v>22</v>
      </c>
      <c r="E18" s="24" t="s">
        <v>24</v>
      </c>
      <c r="F18" s="40">
        <v>27485</v>
      </c>
      <c r="G18" s="41">
        <f>F18</f>
        <v>27485</v>
      </c>
      <c r="I18" s="62" t="s">
        <v>1</v>
      </c>
      <c r="J18" s="44" t="s">
        <v>73</v>
      </c>
      <c r="K18" s="44" t="s">
        <v>1968</v>
      </c>
      <c r="L18" s="44" t="s">
        <v>83</v>
      </c>
      <c r="M18" s="44" t="s">
        <v>118</v>
      </c>
      <c r="N18" s="44" t="s">
        <v>74</v>
      </c>
      <c r="O18" s="44">
        <v>1997</v>
      </c>
      <c r="P18" s="44" t="s">
        <v>75</v>
      </c>
      <c r="Q18" s="73" t="s">
        <v>188</v>
      </c>
      <c r="R18" s="44" t="s">
        <v>59</v>
      </c>
      <c r="S18" s="44">
        <v>1997</v>
      </c>
      <c r="T18" s="53" t="s">
        <v>60</v>
      </c>
      <c r="U18" s="62" t="s">
        <v>168</v>
      </c>
      <c r="V18" s="53" t="s">
        <v>60</v>
      </c>
      <c r="W18" s="53" t="s">
        <v>105</v>
      </c>
      <c r="X18" s="53" t="s">
        <v>60</v>
      </c>
      <c r="Y18" s="53" t="s">
        <v>60</v>
      </c>
      <c r="Z18" s="52" t="s">
        <v>119</v>
      </c>
      <c r="AA18" s="44" t="s">
        <v>96</v>
      </c>
      <c r="AB18" s="44" t="s">
        <v>176</v>
      </c>
      <c r="AC18" s="53" t="s">
        <v>76</v>
      </c>
      <c r="AD18" s="53" t="s">
        <v>60</v>
      </c>
      <c r="AE18" s="76"/>
      <c r="AG18" s="99"/>
      <c r="AI18" s="113" t="s">
        <v>221</v>
      </c>
      <c r="AJ18" s="87" t="s">
        <v>214</v>
      </c>
      <c r="AK18" s="87" t="s">
        <v>215</v>
      </c>
    </row>
    <row r="19" spans="1:37" s="1" customFormat="1" ht="211.2">
      <c r="A19" s="60" t="s">
        <v>187</v>
      </c>
      <c r="B19" s="48" t="s">
        <v>143</v>
      </c>
      <c r="C19" s="27" t="s">
        <v>8</v>
      </c>
      <c r="D19" s="50" t="s">
        <v>2</v>
      </c>
      <c r="E19" s="3" t="s">
        <v>0</v>
      </c>
      <c r="F19" s="2">
        <v>4816</v>
      </c>
      <c r="G19" s="37">
        <f>F19</f>
        <v>4816</v>
      </c>
      <c r="H19" s="19"/>
      <c r="I19" s="62" t="s">
        <v>1</v>
      </c>
      <c r="J19" s="62" t="s">
        <v>120</v>
      </c>
      <c r="K19" s="62" t="s">
        <v>1968</v>
      </c>
      <c r="L19" s="62" t="s">
        <v>121</v>
      </c>
      <c r="M19" s="62" t="s">
        <v>77</v>
      </c>
      <c r="N19" s="62" t="s">
        <v>78</v>
      </c>
      <c r="O19" s="62" t="s">
        <v>79</v>
      </c>
      <c r="P19" s="62" t="s">
        <v>80</v>
      </c>
      <c r="Q19" s="7"/>
      <c r="R19" s="62" t="s">
        <v>81</v>
      </c>
      <c r="S19" s="44">
        <v>2003</v>
      </c>
      <c r="T19" s="53" t="s">
        <v>60</v>
      </c>
      <c r="U19" s="44" t="s">
        <v>82</v>
      </c>
      <c r="V19" s="53" t="s">
        <v>60</v>
      </c>
      <c r="W19" s="62" t="s">
        <v>114</v>
      </c>
      <c r="X19" s="53" t="s">
        <v>60</v>
      </c>
      <c r="Y19" s="53" t="s">
        <v>60</v>
      </c>
      <c r="Z19" s="53" t="s">
        <v>60</v>
      </c>
      <c r="AA19" s="62" t="s">
        <v>109</v>
      </c>
      <c r="AB19" s="62" t="s">
        <v>177</v>
      </c>
      <c r="AC19" s="62" t="s">
        <v>178</v>
      </c>
      <c r="AD19" s="52" t="s">
        <v>122</v>
      </c>
      <c r="AE19" s="62" t="s">
        <v>195</v>
      </c>
      <c r="AG19" s="7" t="s">
        <v>206</v>
      </c>
      <c r="AI19" s="54"/>
      <c r="AJ19" s="54"/>
      <c r="AK19" s="7" t="s">
        <v>216</v>
      </c>
    </row>
    <row r="20" spans="1:36" s="63" customFormat="1" ht="7.2" customHeight="1">
      <c r="A20" s="56"/>
      <c r="B20" s="69"/>
      <c r="C20" s="7"/>
      <c r="D20" s="39"/>
      <c r="E20" s="24"/>
      <c r="F20" s="40"/>
      <c r="G20" s="71"/>
      <c r="I20" s="62"/>
      <c r="J20" s="62"/>
      <c r="K20" s="62"/>
      <c r="L20" s="62"/>
      <c r="M20" s="62"/>
      <c r="N20" s="62"/>
      <c r="O20" s="62"/>
      <c r="P20" s="62"/>
      <c r="Q20" s="7"/>
      <c r="R20" s="62"/>
      <c r="S20" s="62"/>
      <c r="T20" s="62"/>
      <c r="U20" s="62"/>
      <c r="V20" s="62"/>
      <c r="W20" s="62"/>
      <c r="X20" s="62"/>
      <c r="Y20" s="62"/>
      <c r="Z20" s="62"/>
      <c r="AA20" s="62"/>
      <c r="AB20" s="62"/>
      <c r="AC20" s="62"/>
      <c r="AD20" s="62"/>
      <c r="AE20" s="62"/>
      <c r="AG20" s="8"/>
      <c r="AI20" s="8"/>
      <c r="AJ20" s="8"/>
    </row>
    <row r="21" spans="1:37" s="63" customFormat="1" ht="88.2" customHeight="1">
      <c r="A21" s="56" t="s">
        <v>187</v>
      </c>
      <c r="B21" s="38" t="s">
        <v>15</v>
      </c>
      <c r="C21" s="38" t="s">
        <v>15</v>
      </c>
      <c r="D21" s="7" t="s">
        <v>19</v>
      </c>
      <c r="E21" s="24" t="s">
        <v>0</v>
      </c>
      <c r="F21" s="43">
        <f>2152+562</f>
        <v>2714</v>
      </c>
      <c r="G21" s="41">
        <f aca="true" t="shared" si="0" ref="G21:G24">F21</f>
        <v>2714</v>
      </c>
      <c r="I21" s="62" t="s">
        <v>1</v>
      </c>
      <c r="J21" s="62" t="s">
        <v>152</v>
      </c>
      <c r="K21" s="62" t="s">
        <v>1968</v>
      </c>
      <c r="L21" s="62" t="s">
        <v>83</v>
      </c>
      <c r="M21" s="62" t="s">
        <v>84</v>
      </c>
      <c r="N21" s="62" t="s">
        <v>85</v>
      </c>
      <c r="O21" s="44">
        <v>2008</v>
      </c>
      <c r="P21" s="62" t="s">
        <v>86</v>
      </c>
      <c r="Q21" s="7" t="s">
        <v>60</v>
      </c>
      <c r="R21" s="62" t="s">
        <v>87</v>
      </c>
      <c r="S21" s="62" t="s">
        <v>72</v>
      </c>
      <c r="T21" s="62" t="s">
        <v>60</v>
      </c>
      <c r="U21" s="62" t="s">
        <v>123</v>
      </c>
      <c r="V21" s="62" t="s">
        <v>60</v>
      </c>
      <c r="W21" s="62" t="s">
        <v>60</v>
      </c>
      <c r="X21" s="62" t="s">
        <v>60</v>
      </c>
      <c r="Y21" s="62" t="s">
        <v>60</v>
      </c>
      <c r="Z21" s="62" t="s">
        <v>60</v>
      </c>
      <c r="AA21" s="62" t="s">
        <v>109</v>
      </c>
      <c r="AB21" s="62" t="s">
        <v>124</v>
      </c>
      <c r="AC21" s="62" t="s">
        <v>125</v>
      </c>
      <c r="AD21" s="62" t="s">
        <v>60</v>
      </c>
      <c r="AE21" s="75"/>
      <c r="AG21" s="7" t="s">
        <v>203</v>
      </c>
      <c r="AI21" s="54"/>
      <c r="AJ21" s="54"/>
      <c r="AK21" s="51"/>
    </row>
    <row r="22" spans="1:36" s="63" customFormat="1" ht="7.2" customHeight="1">
      <c r="A22" s="56"/>
      <c r="B22" s="69"/>
      <c r="C22" s="7"/>
      <c r="D22" s="39"/>
      <c r="E22" s="24"/>
      <c r="F22" s="40"/>
      <c r="G22" s="71"/>
      <c r="I22" s="62"/>
      <c r="J22" s="62"/>
      <c r="K22" s="62"/>
      <c r="L22" s="62"/>
      <c r="M22" s="62"/>
      <c r="N22" s="62"/>
      <c r="O22" s="62"/>
      <c r="P22" s="62"/>
      <c r="Q22" s="7"/>
      <c r="R22" s="62"/>
      <c r="S22" s="62"/>
      <c r="T22" s="62"/>
      <c r="U22" s="62"/>
      <c r="V22" s="62"/>
      <c r="W22" s="62"/>
      <c r="X22" s="62"/>
      <c r="Y22" s="62"/>
      <c r="Z22" s="62"/>
      <c r="AA22" s="62"/>
      <c r="AB22" s="62"/>
      <c r="AC22" s="62"/>
      <c r="AD22" s="62"/>
      <c r="AE22" s="62"/>
      <c r="AG22" s="8"/>
      <c r="AI22" s="8"/>
      <c r="AJ22" s="8"/>
    </row>
    <row r="23" spans="1:37" s="63" customFormat="1" ht="369" customHeight="1">
      <c r="A23" s="56" t="s">
        <v>187</v>
      </c>
      <c r="B23" s="50" t="s">
        <v>15</v>
      </c>
      <c r="C23" s="50" t="s">
        <v>15</v>
      </c>
      <c r="D23" s="39" t="s">
        <v>16</v>
      </c>
      <c r="E23" s="100" t="s">
        <v>0</v>
      </c>
      <c r="F23" s="40">
        <v>1797</v>
      </c>
      <c r="G23" s="41">
        <f t="shared" si="0"/>
        <v>1797</v>
      </c>
      <c r="I23" s="48" t="s">
        <v>1</v>
      </c>
      <c r="J23" s="48" t="s">
        <v>126</v>
      </c>
      <c r="K23" s="48" t="s">
        <v>1968</v>
      </c>
      <c r="L23" s="48" t="s">
        <v>127</v>
      </c>
      <c r="M23" s="48" t="s">
        <v>128</v>
      </c>
      <c r="N23" s="48" t="s">
        <v>130</v>
      </c>
      <c r="O23" s="101" t="s">
        <v>130</v>
      </c>
      <c r="P23" s="48" t="s">
        <v>131</v>
      </c>
      <c r="Q23" s="102" t="s">
        <v>189</v>
      </c>
      <c r="R23" s="48" t="s">
        <v>179</v>
      </c>
      <c r="S23" s="48" t="s">
        <v>129</v>
      </c>
      <c r="T23" s="103" t="s">
        <v>60</v>
      </c>
      <c r="U23" s="48" t="s">
        <v>88</v>
      </c>
      <c r="V23" s="48" t="s">
        <v>89</v>
      </c>
      <c r="W23" s="103" t="s">
        <v>60</v>
      </c>
      <c r="X23" s="103" t="s">
        <v>60</v>
      </c>
      <c r="Y23" s="103" t="s">
        <v>60</v>
      </c>
      <c r="Z23" s="103" t="s">
        <v>60</v>
      </c>
      <c r="AA23" s="48" t="s">
        <v>109</v>
      </c>
      <c r="AB23" s="48" t="s">
        <v>133</v>
      </c>
      <c r="AC23" s="101" t="s">
        <v>134</v>
      </c>
      <c r="AD23" s="48" t="s">
        <v>135</v>
      </c>
      <c r="AE23" s="104"/>
      <c r="AG23" s="50" t="s">
        <v>207</v>
      </c>
      <c r="AI23" s="48"/>
      <c r="AJ23" s="48" t="s">
        <v>226</v>
      </c>
      <c r="AK23" s="105"/>
    </row>
    <row r="24" spans="1:37" s="63" customFormat="1" ht="224.4">
      <c r="A24" s="56" t="s">
        <v>187</v>
      </c>
      <c r="B24" s="7" t="s">
        <v>15</v>
      </c>
      <c r="C24" s="7" t="s">
        <v>15</v>
      </c>
      <c r="D24" s="7" t="s">
        <v>17</v>
      </c>
      <c r="E24" s="24" t="s">
        <v>0</v>
      </c>
      <c r="F24" s="25">
        <v>1318</v>
      </c>
      <c r="G24" s="34">
        <f t="shared" si="0"/>
        <v>1318</v>
      </c>
      <c r="H24" s="51"/>
      <c r="I24" s="62" t="s">
        <v>1</v>
      </c>
      <c r="J24" s="62" t="s">
        <v>222</v>
      </c>
      <c r="K24" s="62" t="s">
        <v>1968</v>
      </c>
      <c r="L24" s="62" t="s">
        <v>83</v>
      </c>
      <c r="M24" s="62" t="s">
        <v>180</v>
      </c>
      <c r="N24" s="62" t="s">
        <v>136</v>
      </c>
      <c r="O24" s="62" t="s">
        <v>72</v>
      </c>
      <c r="P24" s="62" t="s">
        <v>137</v>
      </c>
      <c r="Q24" s="7" t="s">
        <v>181</v>
      </c>
      <c r="R24" s="62" t="s">
        <v>138</v>
      </c>
      <c r="S24" s="44">
        <v>2002</v>
      </c>
      <c r="T24" s="52" t="s">
        <v>60</v>
      </c>
      <c r="U24" s="52" t="s">
        <v>60</v>
      </c>
      <c r="V24" s="52" t="s">
        <v>60</v>
      </c>
      <c r="W24" s="62" t="s">
        <v>114</v>
      </c>
      <c r="X24" s="52" t="s">
        <v>60</v>
      </c>
      <c r="Y24" s="52" t="s">
        <v>60</v>
      </c>
      <c r="Z24" s="52" t="s">
        <v>60</v>
      </c>
      <c r="AA24" s="62" t="s">
        <v>109</v>
      </c>
      <c r="AB24" s="62" t="s">
        <v>97</v>
      </c>
      <c r="AC24" s="62" t="s">
        <v>139</v>
      </c>
      <c r="AD24" s="62" t="s">
        <v>140</v>
      </c>
      <c r="AE24" s="75" t="s">
        <v>196</v>
      </c>
      <c r="AF24" s="51"/>
      <c r="AG24" s="7"/>
      <c r="AH24" s="51"/>
      <c r="AI24" s="62" t="s">
        <v>227</v>
      </c>
      <c r="AJ24" s="54"/>
      <c r="AK24" s="51"/>
    </row>
    <row r="25" spans="1:36" s="22" customFormat="1" ht="7.2" customHeight="1" hidden="1">
      <c r="A25" s="56"/>
      <c r="B25" s="106"/>
      <c r="C25" s="107"/>
      <c r="D25" s="108"/>
      <c r="E25" s="109"/>
      <c r="F25" s="110"/>
      <c r="G25" s="111"/>
      <c r="I25" s="87"/>
      <c r="J25" s="87"/>
      <c r="K25" s="87"/>
      <c r="L25" s="87"/>
      <c r="M25" s="87"/>
      <c r="N25" s="87"/>
      <c r="O25" s="87"/>
      <c r="P25" s="87"/>
      <c r="Q25" s="87"/>
      <c r="R25" s="87"/>
      <c r="S25" s="87"/>
      <c r="T25" s="87"/>
      <c r="U25" s="87"/>
      <c r="V25" s="87"/>
      <c r="W25" s="87"/>
      <c r="X25" s="87"/>
      <c r="Y25" s="87"/>
      <c r="Z25" s="87"/>
      <c r="AA25" s="87"/>
      <c r="AB25" s="87"/>
      <c r="AC25" s="87"/>
      <c r="AD25" s="87"/>
      <c r="AE25" s="87"/>
      <c r="AF25" s="63"/>
      <c r="AG25" s="83"/>
      <c r="AI25" s="8"/>
      <c r="AJ25" s="8"/>
    </row>
  </sheetData>
  <mergeCells count="16">
    <mergeCell ref="AG8:AG9"/>
    <mergeCell ref="AJ8:AJ9"/>
    <mergeCell ref="AI8:AI9"/>
    <mergeCell ref="AK8:AK9"/>
    <mergeCell ref="C5:D5"/>
    <mergeCell ref="AA8:AC8"/>
    <mergeCell ref="AD8:AD9"/>
    <mergeCell ref="M8:O8"/>
    <mergeCell ref="L8:L9"/>
    <mergeCell ref="AE8:AE9"/>
    <mergeCell ref="I8:I9"/>
    <mergeCell ref="J8:J9"/>
    <mergeCell ref="P8:Q8"/>
    <mergeCell ref="R8:S8"/>
    <mergeCell ref="T8:Z8"/>
    <mergeCell ref="K8:K9"/>
  </mergeCells>
  <printOptions headings="1"/>
  <pageMargins left="0.7086614173228347" right="0.7086614173228347" top="0.7480314960629921" bottom="0.7480314960629921" header="0.31496062992125984" footer="0.31496062992125984"/>
  <pageSetup fitToHeight="0" fitToWidth="1" horizontalDpi="600" verticalDpi="600" orientation="landscape" paperSize="8" scale="18"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27BCDF-B7BE-44F4-A85E-7287382A7EA0}">
  <dimension ref="A1:BQ52"/>
  <sheetViews>
    <sheetView view="pageBreakPreview" zoomScale="70" zoomScaleSheetLayoutView="70" workbookViewId="0" topLeftCell="B1">
      <pane xSplit="6" ySplit="10" topLeftCell="H50" activePane="bottomRight" state="frozen"/>
      <selection pane="topLeft" activeCell="B1" sqref="B1"/>
      <selection pane="topRight" activeCell="H1" sqref="H1"/>
      <selection pane="bottomLeft" activeCell="B11" sqref="B11"/>
      <selection pane="bottomRight" activeCell="K50" sqref="K50"/>
    </sheetView>
  </sheetViews>
  <sheetFormatPr defaultColWidth="9.140625" defaultRowHeight="15"/>
  <cols>
    <col min="1" max="1" width="4.7109375" style="154" hidden="1" customWidth="1"/>
    <col min="2" max="2" width="12.57421875" style="162" customWidth="1"/>
    <col min="3" max="3" width="12.28125" style="162" customWidth="1"/>
    <col min="4" max="4" width="33.421875" style="162" customWidth="1"/>
    <col min="5" max="5" width="18.28125" style="162" bestFit="1" customWidth="1"/>
    <col min="6" max="6" width="11.8515625" style="163" hidden="1" customWidth="1"/>
    <col min="7" max="7" width="17.00390625" style="164" customWidth="1"/>
    <col min="8" max="8" width="1.28515625" style="165" customWidth="1"/>
    <col min="9" max="9" width="9.8515625" style="165" customWidth="1"/>
    <col min="10" max="10" width="25.140625" style="166" customWidth="1"/>
    <col min="11" max="11" width="12.421875" style="166" customWidth="1"/>
    <col min="12" max="12" width="16.57421875" style="167" customWidth="1"/>
    <col min="13" max="13" width="45.8515625" style="167" customWidth="1"/>
    <col min="14" max="14" width="25.57421875" style="167" customWidth="1"/>
    <col min="15" max="15" width="17.28125" style="167" customWidth="1"/>
    <col min="16" max="16" width="26.7109375" style="167" customWidth="1"/>
    <col min="17" max="17" width="19.7109375" style="167" customWidth="1"/>
    <col min="18" max="18" width="28.00390625" style="168" customWidth="1"/>
    <col min="19" max="19" width="18.57421875" style="168" customWidth="1"/>
    <col min="20" max="20" width="17.28125" style="168" customWidth="1"/>
    <col min="21" max="21" width="15.28125" style="168" customWidth="1"/>
    <col min="22" max="22" width="17.7109375" style="168" customWidth="1"/>
    <col min="23" max="23" width="20.421875" style="168" customWidth="1"/>
    <col min="24" max="24" width="12.7109375" style="168" customWidth="1"/>
    <col min="25" max="25" width="17.7109375" style="168" customWidth="1"/>
    <col min="26" max="26" width="11.00390625" style="168" customWidth="1"/>
    <col min="27" max="27" width="14.28125" style="168" customWidth="1"/>
    <col min="28" max="28" width="33.8515625" style="168" customWidth="1"/>
    <col min="29" max="29" width="53.7109375" style="168" customWidth="1"/>
    <col min="30" max="30" width="19.421875" style="168" customWidth="1"/>
    <col min="31" max="31" width="34.140625" style="168" customWidth="1"/>
    <col min="32" max="32" width="2.140625" style="162" customWidth="1"/>
    <col min="33" max="33" width="115.57421875" style="162" customWidth="1"/>
    <col min="34" max="34" width="2.140625" style="162" customWidth="1"/>
    <col min="35" max="35" width="68.8515625" style="162" customWidth="1"/>
    <col min="36" max="36" width="80.7109375" style="162" customWidth="1"/>
    <col min="37" max="37" width="86.421875" style="162" customWidth="1"/>
    <col min="38" max="16384" width="8.8515625" style="162" customWidth="1"/>
  </cols>
  <sheetData>
    <row r="1" spans="1:31" s="8" customFormat="1" ht="15.75" customHeight="1">
      <c r="A1" s="56"/>
      <c r="B1" s="116" t="s">
        <v>1555</v>
      </c>
      <c r="C1" s="64"/>
      <c r="D1" s="9"/>
      <c r="F1" s="26"/>
      <c r="G1" s="26"/>
      <c r="J1" s="9"/>
      <c r="K1" s="9"/>
      <c r="L1" s="9"/>
      <c r="M1" s="9"/>
      <c r="N1" s="9"/>
      <c r="O1" s="9"/>
      <c r="P1" s="9"/>
      <c r="Q1" s="9"/>
      <c r="R1" s="9"/>
      <c r="S1" s="9"/>
      <c r="T1" s="9"/>
      <c r="U1" s="9"/>
      <c r="V1" s="9"/>
      <c r="W1" s="9"/>
      <c r="X1" s="9"/>
      <c r="Y1" s="9"/>
      <c r="Z1" s="9"/>
      <c r="AA1" s="9"/>
      <c r="AB1" s="9"/>
      <c r="AC1" s="9"/>
      <c r="AD1" s="9"/>
      <c r="AE1" s="9"/>
    </row>
    <row r="2" spans="1:31" s="8" customFormat="1" ht="6" customHeight="1">
      <c r="A2" s="56"/>
      <c r="B2" s="64"/>
      <c r="C2" s="64"/>
      <c r="D2" s="9"/>
      <c r="F2" s="26"/>
      <c r="G2" s="26"/>
      <c r="J2" s="9"/>
      <c r="K2" s="9"/>
      <c r="L2" s="9"/>
      <c r="M2" s="9"/>
      <c r="N2" s="9"/>
      <c r="O2" s="9"/>
      <c r="P2" s="9"/>
      <c r="Q2" s="9"/>
      <c r="R2" s="9"/>
      <c r="S2" s="9"/>
      <c r="T2" s="9"/>
      <c r="U2" s="9"/>
      <c r="V2" s="9"/>
      <c r="W2" s="9"/>
      <c r="X2" s="9"/>
      <c r="Y2" s="9"/>
      <c r="Z2" s="9"/>
      <c r="AA2" s="9"/>
      <c r="AB2" s="9"/>
      <c r="AC2" s="9"/>
      <c r="AD2" s="9"/>
      <c r="AE2" s="9"/>
    </row>
    <row r="3" spans="1:31" s="134" customFormat="1" ht="20.25" customHeight="1" hidden="1">
      <c r="A3" s="131"/>
      <c r="B3" s="132"/>
      <c r="C3" s="132" t="s">
        <v>5</v>
      </c>
      <c r="D3" s="133"/>
      <c r="F3" s="135"/>
      <c r="G3" s="135"/>
      <c r="J3" s="133"/>
      <c r="K3" s="133"/>
      <c r="L3" s="133"/>
      <c r="M3" s="133"/>
      <c r="N3" s="133"/>
      <c r="O3" s="133"/>
      <c r="P3" s="133"/>
      <c r="Q3" s="133"/>
      <c r="R3" s="133"/>
      <c r="S3" s="133"/>
      <c r="T3" s="133"/>
      <c r="U3" s="133"/>
      <c r="V3" s="133"/>
      <c r="W3" s="133"/>
      <c r="X3" s="133"/>
      <c r="Y3" s="133"/>
      <c r="Z3" s="133"/>
      <c r="AA3" s="133"/>
      <c r="AB3" s="133"/>
      <c r="AC3" s="133"/>
      <c r="AD3" s="133"/>
      <c r="AE3" s="133"/>
    </row>
    <row r="4" spans="1:31" s="8" customFormat="1" ht="6" customHeight="1" hidden="1">
      <c r="A4" s="56"/>
      <c r="B4" s="10"/>
      <c r="C4" s="10"/>
      <c r="F4" s="26"/>
      <c r="G4" s="26"/>
      <c r="J4" s="9"/>
      <c r="K4" s="9"/>
      <c r="L4" s="9"/>
      <c r="M4" s="9"/>
      <c r="N4" s="9"/>
      <c r="O4" s="9"/>
      <c r="P4" s="9"/>
      <c r="Q4" s="9"/>
      <c r="R4" s="9"/>
      <c r="S4" s="9"/>
      <c r="T4" s="9"/>
      <c r="U4" s="9"/>
      <c r="V4" s="9"/>
      <c r="W4" s="9"/>
      <c r="X4" s="9"/>
      <c r="Y4" s="9"/>
      <c r="Z4" s="9"/>
      <c r="AA4" s="9"/>
      <c r="AB4" s="9"/>
      <c r="AC4" s="9"/>
      <c r="AD4" s="9"/>
      <c r="AE4" s="9"/>
    </row>
    <row r="5" spans="1:31" s="143" customFormat="1" ht="18.75" customHeight="1" hidden="1">
      <c r="A5" s="136"/>
      <c r="B5" s="136"/>
      <c r="C5" s="342" t="s">
        <v>6</v>
      </c>
      <c r="D5" s="342"/>
      <c r="E5" s="137"/>
      <c r="F5" s="138"/>
      <c r="G5" s="139"/>
      <c r="H5" s="140"/>
      <c r="I5" s="140"/>
      <c r="J5" s="141"/>
      <c r="K5" s="141"/>
      <c r="L5" s="141"/>
      <c r="M5" s="141"/>
      <c r="N5" s="141"/>
      <c r="O5" s="141"/>
      <c r="P5" s="141"/>
      <c r="Q5" s="141"/>
      <c r="R5" s="142"/>
      <c r="S5" s="142"/>
      <c r="T5" s="142"/>
      <c r="U5" s="142"/>
      <c r="V5" s="142"/>
      <c r="W5" s="142"/>
      <c r="X5" s="142"/>
      <c r="Y5" s="142"/>
      <c r="Z5" s="142"/>
      <c r="AA5" s="142"/>
      <c r="AB5" s="142"/>
      <c r="AC5" s="142"/>
      <c r="AD5" s="142"/>
      <c r="AE5" s="142"/>
    </row>
    <row r="6" spans="1:31" s="8" customFormat="1" ht="15.75" customHeight="1">
      <c r="A6" s="56"/>
      <c r="B6" s="64" t="s">
        <v>1556</v>
      </c>
      <c r="C6" s="66"/>
      <c r="D6" s="9"/>
      <c r="F6" s="26"/>
      <c r="G6" s="26"/>
      <c r="J6" s="9"/>
      <c r="K6" s="9"/>
      <c r="L6" s="9"/>
      <c r="M6" s="9"/>
      <c r="N6" s="9"/>
      <c r="O6" s="9"/>
      <c r="P6" s="9"/>
      <c r="Q6" s="9"/>
      <c r="R6" s="9"/>
      <c r="S6" s="9"/>
      <c r="T6" s="9"/>
      <c r="U6" s="9"/>
      <c r="V6" s="9"/>
      <c r="W6" s="9"/>
      <c r="X6" s="9"/>
      <c r="Y6" s="9"/>
      <c r="Z6" s="9"/>
      <c r="AA6" s="9"/>
      <c r="AB6" s="9"/>
      <c r="AC6" s="9"/>
      <c r="AD6" s="9"/>
      <c r="AE6" s="9"/>
    </row>
    <row r="7" spans="1:31" s="8" customFormat="1" ht="6" customHeight="1">
      <c r="A7" s="56"/>
      <c r="B7" s="64"/>
      <c r="C7" s="64"/>
      <c r="D7" s="9"/>
      <c r="F7" s="26"/>
      <c r="G7" s="26"/>
      <c r="J7" s="9"/>
      <c r="K7" s="9"/>
      <c r="L7" s="9"/>
      <c r="M7" s="9"/>
      <c r="N7" s="9"/>
      <c r="O7" s="9"/>
      <c r="P7" s="9"/>
      <c r="Q7" s="9"/>
      <c r="R7" s="9"/>
      <c r="S7" s="9"/>
      <c r="T7" s="9"/>
      <c r="U7" s="9"/>
      <c r="V7" s="9"/>
      <c r="W7" s="9"/>
      <c r="X7" s="9"/>
      <c r="Y7" s="9"/>
      <c r="Z7" s="9"/>
      <c r="AA7" s="9"/>
      <c r="AB7" s="9"/>
      <c r="AC7" s="9"/>
      <c r="AD7" s="9"/>
      <c r="AE7" s="9"/>
    </row>
    <row r="8" spans="1:37" s="8" customFormat="1" ht="15.6">
      <c r="A8" s="56"/>
      <c r="B8" s="67"/>
      <c r="C8" s="67"/>
      <c r="D8" s="12"/>
      <c r="F8" s="36" t="s">
        <v>3</v>
      </c>
      <c r="G8" s="55" t="s">
        <v>3</v>
      </c>
      <c r="I8" s="343" t="s">
        <v>48</v>
      </c>
      <c r="J8" s="341" t="s">
        <v>32</v>
      </c>
      <c r="K8" s="344" t="s">
        <v>1967</v>
      </c>
      <c r="L8" s="341" t="s">
        <v>897</v>
      </c>
      <c r="M8" s="341" t="s">
        <v>34</v>
      </c>
      <c r="N8" s="341"/>
      <c r="O8" s="341"/>
      <c r="P8" s="341" t="s">
        <v>35</v>
      </c>
      <c r="Q8" s="341"/>
      <c r="R8" s="341" t="s">
        <v>38</v>
      </c>
      <c r="S8" s="341"/>
      <c r="T8" s="341" t="s">
        <v>25</v>
      </c>
      <c r="U8" s="341"/>
      <c r="V8" s="341"/>
      <c r="W8" s="341"/>
      <c r="X8" s="341"/>
      <c r="Y8" s="341"/>
      <c r="Z8" s="341"/>
      <c r="AA8" s="348" t="s">
        <v>45</v>
      </c>
      <c r="AB8" s="348"/>
      <c r="AC8" s="348"/>
      <c r="AD8" s="349" t="s">
        <v>26</v>
      </c>
      <c r="AE8" s="341" t="s">
        <v>232</v>
      </c>
      <c r="AG8" s="352" t="s">
        <v>197</v>
      </c>
      <c r="AI8" s="351" t="s">
        <v>184</v>
      </c>
      <c r="AJ8" s="351" t="s">
        <v>185</v>
      </c>
      <c r="AK8" s="351" t="s">
        <v>186</v>
      </c>
    </row>
    <row r="9" spans="1:37" s="11" customFormat="1" ht="47.4" customHeight="1">
      <c r="A9" s="59" t="s">
        <v>98</v>
      </c>
      <c r="B9" s="293" t="s">
        <v>141</v>
      </c>
      <c r="C9" s="293" t="s">
        <v>149</v>
      </c>
      <c r="D9" s="146" t="s">
        <v>4</v>
      </c>
      <c r="E9" s="293" t="s">
        <v>20</v>
      </c>
      <c r="F9" s="147" t="s">
        <v>9</v>
      </c>
      <c r="G9" s="148" t="s">
        <v>13</v>
      </c>
      <c r="H9" s="8"/>
      <c r="I9" s="343"/>
      <c r="J9" s="341"/>
      <c r="K9" s="345"/>
      <c r="L9" s="341"/>
      <c r="M9" s="293" t="s">
        <v>33</v>
      </c>
      <c r="N9" s="293" t="s">
        <v>27</v>
      </c>
      <c r="O9" s="293" t="s">
        <v>28</v>
      </c>
      <c r="P9" s="293" t="s">
        <v>36</v>
      </c>
      <c r="Q9" s="293" t="s">
        <v>37</v>
      </c>
      <c r="R9" s="293" t="s">
        <v>39</v>
      </c>
      <c r="S9" s="293" t="s">
        <v>29</v>
      </c>
      <c r="T9" s="293" t="s">
        <v>40</v>
      </c>
      <c r="U9" s="293" t="s">
        <v>30</v>
      </c>
      <c r="V9" s="293" t="s">
        <v>41</v>
      </c>
      <c r="W9" s="293" t="s">
        <v>42</v>
      </c>
      <c r="X9" s="293" t="s">
        <v>43</v>
      </c>
      <c r="Y9" s="293" t="s">
        <v>31</v>
      </c>
      <c r="Z9" s="293" t="s">
        <v>44</v>
      </c>
      <c r="AA9" s="293" t="s">
        <v>132</v>
      </c>
      <c r="AB9" s="293" t="s">
        <v>46</v>
      </c>
      <c r="AC9" s="293" t="s">
        <v>47</v>
      </c>
      <c r="AD9" s="350"/>
      <c r="AE9" s="341"/>
      <c r="AG9" s="344"/>
      <c r="AI9" s="351"/>
      <c r="AJ9" s="351"/>
      <c r="AK9" s="351"/>
    </row>
    <row r="10" spans="1:37" s="294" customFormat="1" ht="13.2" hidden="1">
      <c r="A10" s="56"/>
      <c r="B10" s="68"/>
      <c r="C10" s="68"/>
      <c r="D10" s="118"/>
      <c r="E10" s="119"/>
      <c r="F10" s="23"/>
      <c r="G10" s="23"/>
      <c r="H10" s="8"/>
      <c r="I10" s="8"/>
      <c r="J10" s="120"/>
      <c r="K10" s="120"/>
      <c r="L10" s="120"/>
      <c r="M10" s="120"/>
      <c r="N10" s="120"/>
      <c r="O10" s="120"/>
      <c r="P10" s="120"/>
      <c r="Q10" s="120"/>
      <c r="R10" s="120"/>
      <c r="S10" s="120"/>
      <c r="T10" s="120"/>
      <c r="U10" s="120"/>
      <c r="V10" s="120"/>
      <c r="W10" s="120"/>
      <c r="X10" s="120"/>
      <c r="Y10" s="120"/>
      <c r="Z10" s="120"/>
      <c r="AA10" s="120"/>
      <c r="AB10" s="120"/>
      <c r="AC10" s="120"/>
      <c r="AD10" s="120"/>
      <c r="AE10" s="120"/>
      <c r="AK10" s="192"/>
    </row>
    <row r="11" spans="1:37" s="294" customFormat="1" ht="6.75" customHeight="1">
      <c r="A11" s="56"/>
      <c r="B11" s="123"/>
      <c r="C11" s="123"/>
      <c r="D11" s="124"/>
      <c r="E11" s="125"/>
      <c r="F11" s="23"/>
      <c r="G11" s="23"/>
      <c r="H11" s="8"/>
      <c r="I11" s="62"/>
      <c r="J11" s="62"/>
      <c r="K11" s="62"/>
      <c r="L11" s="62"/>
      <c r="M11" s="62"/>
      <c r="N11" s="62"/>
      <c r="O11" s="62"/>
      <c r="P11" s="62"/>
      <c r="Q11" s="62"/>
      <c r="R11" s="62"/>
      <c r="S11" s="62"/>
      <c r="T11" s="62"/>
      <c r="U11" s="62"/>
      <c r="V11" s="62"/>
      <c r="W11" s="62"/>
      <c r="X11" s="62"/>
      <c r="Y11" s="62"/>
      <c r="Z11" s="62"/>
      <c r="AA11" s="62"/>
      <c r="AB11" s="62"/>
      <c r="AC11" s="62"/>
      <c r="AD11" s="62"/>
      <c r="AE11" s="62"/>
      <c r="AK11" s="192"/>
    </row>
    <row r="12" spans="1:37" s="294" customFormat="1" ht="339" customHeight="1">
      <c r="A12" s="56"/>
      <c r="B12" s="62"/>
      <c r="C12" s="62"/>
      <c r="D12" s="194" t="s">
        <v>1557</v>
      </c>
      <c r="E12" s="24"/>
      <c r="F12" s="25"/>
      <c r="G12" s="149"/>
      <c r="I12" s="62"/>
      <c r="J12" s="62"/>
      <c r="K12" s="62"/>
      <c r="L12" s="62"/>
      <c r="M12" s="62"/>
      <c r="N12" s="62"/>
      <c r="O12" s="62"/>
      <c r="P12" s="62"/>
      <c r="Q12" s="62"/>
      <c r="R12" s="62"/>
      <c r="S12" s="62"/>
      <c r="T12" s="62"/>
      <c r="U12" s="62"/>
      <c r="V12" s="62"/>
      <c r="W12" s="62"/>
      <c r="X12" s="62"/>
      <c r="Y12" s="62"/>
      <c r="Z12" s="62"/>
      <c r="AA12" s="62"/>
      <c r="AB12" s="62"/>
      <c r="AC12" s="62"/>
      <c r="AD12" s="62"/>
      <c r="AE12" s="321"/>
      <c r="AF12" s="9"/>
      <c r="AG12" s="62"/>
      <c r="AH12" s="9"/>
      <c r="AI12" s="62"/>
      <c r="AJ12" s="273" t="s">
        <v>1958</v>
      </c>
      <c r="AK12" s="62" t="s">
        <v>1558</v>
      </c>
    </row>
    <row r="13" spans="1:37" ht="224.4">
      <c r="A13" s="154" t="s">
        <v>187</v>
      </c>
      <c r="B13" s="48" t="s">
        <v>1566</v>
      </c>
      <c r="C13" s="48" t="s">
        <v>1567</v>
      </c>
      <c r="D13" s="48" t="s">
        <v>1568</v>
      </c>
      <c r="E13" s="127" t="s">
        <v>0</v>
      </c>
      <c r="F13" s="122">
        <v>1763</v>
      </c>
      <c r="G13" s="152">
        <f aca="true" t="shared" si="0" ref="G13:G18">F13</f>
        <v>1763</v>
      </c>
      <c r="H13" s="162"/>
      <c r="I13" s="62" t="s">
        <v>1561</v>
      </c>
      <c r="J13" s="62" t="s">
        <v>1569</v>
      </c>
      <c r="K13" s="62" t="s">
        <v>1968</v>
      </c>
      <c r="L13" s="201" t="s">
        <v>1563</v>
      </c>
      <c r="M13" s="62" t="s">
        <v>1570</v>
      </c>
      <c r="N13" s="201" t="s">
        <v>1571</v>
      </c>
      <c r="O13" s="200">
        <v>1962</v>
      </c>
      <c r="P13" s="201" t="s">
        <v>1572</v>
      </c>
      <c r="Q13" s="62" t="s">
        <v>1573</v>
      </c>
      <c r="R13" s="201" t="s">
        <v>1574</v>
      </c>
      <c r="S13" s="200">
        <v>1962</v>
      </c>
      <c r="T13" s="200">
        <v>1980</v>
      </c>
      <c r="U13" s="201" t="s">
        <v>1575</v>
      </c>
      <c r="V13" s="201" t="s">
        <v>1576</v>
      </c>
      <c r="W13" s="201"/>
      <c r="X13" s="201"/>
      <c r="Y13" s="201"/>
      <c r="Z13" s="62" t="s">
        <v>1577</v>
      </c>
      <c r="AA13" s="201" t="s">
        <v>1578</v>
      </c>
      <c r="AB13" s="201" t="s">
        <v>1579</v>
      </c>
      <c r="AC13" s="201" t="s">
        <v>1580</v>
      </c>
      <c r="AD13" s="201" t="s">
        <v>1581</v>
      </c>
      <c r="AE13" s="201" t="s">
        <v>1959</v>
      </c>
      <c r="AF13" s="167"/>
      <c r="AG13" s="201" t="s">
        <v>1582</v>
      </c>
      <c r="AH13" s="167"/>
      <c r="AI13" s="160"/>
      <c r="AJ13" s="160"/>
      <c r="AK13" s="52" t="s">
        <v>1583</v>
      </c>
    </row>
    <row r="14" spans="1:37" s="294" customFormat="1" ht="409.2" customHeight="1">
      <c r="A14" s="56" t="s">
        <v>187</v>
      </c>
      <c r="B14" s="62" t="s">
        <v>1559</v>
      </c>
      <c r="C14" s="62" t="s">
        <v>1559</v>
      </c>
      <c r="D14" s="62" t="s">
        <v>1560</v>
      </c>
      <c r="E14" s="24" t="s">
        <v>24</v>
      </c>
      <c r="F14" s="25">
        <v>3026</v>
      </c>
      <c r="G14" s="149">
        <f>F14</f>
        <v>3026</v>
      </c>
      <c r="I14" s="62" t="s">
        <v>1561</v>
      </c>
      <c r="J14" s="62" t="s">
        <v>1562</v>
      </c>
      <c r="K14" s="62" t="s">
        <v>1968</v>
      </c>
      <c r="L14" s="62" t="s">
        <v>1563</v>
      </c>
      <c r="M14" s="75"/>
      <c r="N14" s="75"/>
      <c r="O14" s="75"/>
      <c r="P14" s="75"/>
      <c r="Q14" s="75"/>
      <c r="R14" s="75"/>
      <c r="S14" s="75"/>
      <c r="T14" s="75"/>
      <c r="U14" s="75"/>
      <c r="V14" s="75"/>
      <c r="W14" s="75"/>
      <c r="X14" s="75"/>
      <c r="Y14" s="75"/>
      <c r="Z14" s="75"/>
      <c r="AA14" s="75"/>
      <c r="AB14" s="75"/>
      <c r="AC14" s="75"/>
      <c r="AD14" s="75"/>
      <c r="AE14" s="75"/>
      <c r="AF14" s="9"/>
      <c r="AG14" s="62"/>
      <c r="AH14" s="9"/>
      <c r="AI14" s="62"/>
      <c r="AJ14" s="62"/>
      <c r="AK14" s="62" t="s">
        <v>1565</v>
      </c>
    </row>
    <row r="15" spans="1:37" s="307" customFormat="1" ht="250.8">
      <c r="A15" s="306" t="s">
        <v>187</v>
      </c>
      <c r="B15" s="62" t="s">
        <v>1584</v>
      </c>
      <c r="C15" s="62" t="s">
        <v>1585</v>
      </c>
      <c r="D15" s="62" t="s">
        <v>1586</v>
      </c>
      <c r="E15" s="127" t="s">
        <v>0</v>
      </c>
      <c r="F15" s="25">
        <v>15000</v>
      </c>
      <c r="G15" s="152">
        <f t="shared" si="0"/>
        <v>15000</v>
      </c>
      <c r="I15" s="62" t="s">
        <v>1561</v>
      </c>
      <c r="J15" s="62" t="s">
        <v>1587</v>
      </c>
      <c r="K15" s="62" t="s">
        <v>1968</v>
      </c>
      <c r="L15" s="62" t="s">
        <v>1588</v>
      </c>
      <c r="M15" s="308" t="s">
        <v>1589</v>
      </c>
      <c r="N15" s="201" t="s">
        <v>1590</v>
      </c>
      <c r="O15" s="201" t="s">
        <v>1591</v>
      </c>
      <c r="P15" s="201" t="s">
        <v>1592</v>
      </c>
      <c r="Q15" s="309" t="s">
        <v>1593</v>
      </c>
      <c r="R15" s="62" t="s">
        <v>1594</v>
      </c>
      <c r="S15" s="62"/>
      <c r="T15" s="62"/>
      <c r="U15" s="62" t="s">
        <v>1595</v>
      </c>
      <c r="V15" s="62" t="s">
        <v>1596</v>
      </c>
      <c r="W15" s="44" t="s">
        <v>1597</v>
      </c>
      <c r="X15" s="62"/>
      <c r="Y15" s="62"/>
      <c r="Z15" s="62" t="s">
        <v>1597</v>
      </c>
      <c r="AA15" s="201" t="s">
        <v>1598</v>
      </c>
      <c r="AB15" s="201" t="s">
        <v>1599</v>
      </c>
      <c r="AC15" s="201" t="s">
        <v>1600</v>
      </c>
      <c r="AD15" s="201" t="s">
        <v>1601</v>
      </c>
      <c r="AE15" s="62" t="s">
        <v>1602</v>
      </c>
      <c r="AF15" s="310"/>
      <c r="AG15" s="62" t="s">
        <v>1603</v>
      </c>
      <c r="AH15" s="310"/>
      <c r="AI15" s="62"/>
      <c r="AJ15" s="62"/>
      <c r="AK15" s="62" t="s">
        <v>1604</v>
      </c>
    </row>
    <row r="16" spans="2:37" ht="157.8" customHeight="1">
      <c r="B16" s="48" t="s">
        <v>1566</v>
      </c>
      <c r="C16" s="48" t="s">
        <v>1605</v>
      </c>
      <c r="D16" s="48" t="s">
        <v>1606</v>
      </c>
      <c r="E16" s="127" t="s">
        <v>0</v>
      </c>
      <c r="F16" s="122">
        <v>1100</v>
      </c>
      <c r="G16" s="152">
        <f t="shared" si="0"/>
        <v>1100</v>
      </c>
      <c r="H16" s="162"/>
      <c r="I16" s="62" t="s">
        <v>1561</v>
      </c>
      <c r="J16" s="62" t="s">
        <v>1607</v>
      </c>
      <c r="K16" s="62" t="s">
        <v>1968</v>
      </c>
      <c r="L16" s="201" t="s">
        <v>83</v>
      </c>
      <c r="M16" s="201" t="s">
        <v>1608</v>
      </c>
      <c r="N16" s="62" t="s">
        <v>1380</v>
      </c>
      <c r="O16" s="62" t="s">
        <v>1380</v>
      </c>
      <c r="P16" s="75" t="s">
        <v>1564</v>
      </c>
      <c r="Q16" s="75" t="s">
        <v>1564</v>
      </c>
      <c r="R16" s="62" t="s">
        <v>1380</v>
      </c>
      <c r="S16" s="62" t="s">
        <v>1380</v>
      </c>
      <c r="T16" s="201"/>
      <c r="U16" s="201" t="s">
        <v>1609</v>
      </c>
      <c r="V16" s="201"/>
      <c r="W16" s="201" t="s">
        <v>1610</v>
      </c>
      <c r="X16" s="201"/>
      <c r="Y16" s="201"/>
      <c r="Z16" s="201"/>
      <c r="AA16" s="201" t="s">
        <v>1578</v>
      </c>
      <c r="AB16" s="201" t="s">
        <v>1611</v>
      </c>
      <c r="AC16" s="201" t="s">
        <v>1578</v>
      </c>
      <c r="AD16" s="201"/>
      <c r="AE16" s="201" t="s">
        <v>1612</v>
      </c>
      <c r="AF16" s="167"/>
      <c r="AG16" s="391" t="s">
        <v>1613</v>
      </c>
      <c r="AH16" s="167"/>
      <c r="AI16" s="372"/>
      <c r="AJ16" s="397" t="s">
        <v>1960</v>
      </c>
      <c r="AK16" s="374"/>
    </row>
    <row r="17" spans="1:37" s="294" customFormat="1" ht="145.2">
      <c r="A17" s="311" t="s">
        <v>1614</v>
      </c>
      <c r="B17" s="62" t="s">
        <v>1615</v>
      </c>
      <c r="C17" s="62" t="s">
        <v>1616</v>
      </c>
      <c r="D17" s="62" t="s">
        <v>1617</v>
      </c>
      <c r="E17" s="121" t="s">
        <v>0</v>
      </c>
      <c r="F17" s="122">
        <v>800</v>
      </c>
      <c r="G17" s="152">
        <f>F17</f>
        <v>800</v>
      </c>
      <c r="H17" s="8"/>
      <c r="I17" s="62" t="s">
        <v>1561</v>
      </c>
      <c r="J17" s="62" t="s">
        <v>1618</v>
      </c>
      <c r="K17" s="62" t="s">
        <v>1968</v>
      </c>
      <c r="L17" s="201" t="s">
        <v>83</v>
      </c>
      <c r="M17" s="201" t="s">
        <v>1608</v>
      </c>
      <c r="N17" s="62" t="s">
        <v>1380</v>
      </c>
      <c r="O17" s="62" t="s">
        <v>1380</v>
      </c>
      <c r="P17" s="75" t="s">
        <v>1564</v>
      </c>
      <c r="Q17" s="75" t="s">
        <v>1564</v>
      </c>
      <c r="R17" s="62" t="s">
        <v>1380</v>
      </c>
      <c r="S17" s="62" t="s">
        <v>1380</v>
      </c>
      <c r="T17" s="62"/>
      <c r="U17" s="62" t="s">
        <v>1609</v>
      </c>
      <c r="V17" s="62"/>
      <c r="W17" s="201" t="s">
        <v>1610</v>
      </c>
      <c r="X17" s="62"/>
      <c r="Y17" s="62"/>
      <c r="Z17" s="62"/>
      <c r="AA17" s="201" t="s">
        <v>288</v>
      </c>
      <c r="AB17" s="62" t="s">
        <v>1619</v>
      </c>
      <c r="AC17" s="201" t="s">
        <v>288</v>
      </c>
      <c r="AD17" s="62"/>
      <c r="AE17" s="201" t="s">
        <v>1612</v>
      </c>
      <c r="AG17" s="391"/>
      <c r="AI17" s="373"/>
      <c r="AJ17" s="398"/>
      <c r="AK17" s="375"/>
    </row>
    <row r="18" spans="2:37" ht="237" customHeight="1">
      <c r="B18" s="48" t="s">
        <v>1620</v>
      </c>
      <c r="C18" s="48" t="s">
        <v>1621</v>
      </c>
      <c r="D18" s="48" t="s">
        <v>1606</v>
      </c>
      <c r="E18" s="127" t="s">
        <v>0</v>
      </c>
      <c r="F18" s="122">
        <v>850</v>
      </c>
      <c r="G18" s="152">
        <f t="shared" si="0"/>
        <v>850</v>
      </c>
      <c r="H18" s="162"/>
      <c r="I18" s="62" t="s">
        <v>1561</v>
      </c>
      <c r="J18" s="62" t="s">
        <v>1622</v>
      </c>
      <c r="K18" s="62" t="s">
        <v>1968</v>
      </c>
      <c r="L18" s="201" t="s">
        <v>83</v>
      </c>
      <c r="M18" s="201" t="s">
        <v>1623</v>
      </c>
      <c r="N18" s="62" t="s">
        <v>1380</v>
      </c>
      <c r="O18" s="62" t="s">
        <v>1380</v>
      </c>
      <c r="P18" s="75" t="s">
        <v>1564</v>
      </c>
      <c r="Q18" s="75" t="s">
        <v>1564</v>
      </c>
      <c r="R18" s="62" t="s">
        <v>1380</v>
      </c>
      <c r="S18" s="62" t="s">
        <v>1380</v>
      </c>
      <c r="T18" s="201"/>
      <c r="U18" s="201" t="s">
        <v>1609</v>
      </c>
      <c r="V18" s="201"/>
      <c r="W18" s="201" t="s">
        <v>1610</v>
      </c>
      <c r="X18" s="201"/>
      <c r="Y18" s="201"/>
      <c r="Z18" s="201"/>
      <c r="AA18" s="201" t="s">
        <v>1624</v>
      </c>
      <c r="AB18" s="201"/>
      <c r="AC18" s="201" t="s">
        <v>1578</v>
      </c>
      <c r="AD18" s="201"/>
      <c r="AE18" s="201" t="s">
        <v>1625</v>
      </c>
      <c r="AG18" s="308" t="s">
        <v>1626</v>
      </c>
      <c r="AI18" s="155"/>
      <c r="AJ18" s="155"/>
      <c r="AK18" s="155"/>
    </row>
    <row r="19" spans="1:37" s="294" customFormat="1" ht="6.75" customHeight="1">
      <c r="A19" s="56"/>
      <c r="B19" s="123"/>
      <c r="C19" s="123"/>
      <c r="D19" s="124"/>
      <c r="E19" s="125"/>
      <c r="F19" s="23"/>
      <c r="G19" s="23"/>
      <c r="H19" s="8"/>
      <c r="I19" s="62"/>
      <c r="J19" s="62"/>
      <c r="K19" s="62"/>
      <c r="L19" s="62"/>
      <c r="M19" s="62"/>
      <c r="N19" s="62"/>
      <c r="O19" s="62"/>
      <c r="P19" s="62"/>
      <c r="Q19" s="62"/>
      <c r="R19" s="62"/>
      <c r="S19" s="62"/>
      <c r="T19" s="62"/>
      <c r="U19" s="62"/>
      <c r="V19" s="62"/>
      <c r="W19" s="62"/>
      <c r="X19" s="62"/>
      <c r="Y19" s="62"/>
      <c r="Z19" s="62"/>
      <c r="AA19" s="62"/>
      <c r="AB19" s="62"/>
      <c r="AC19" s="62"/>
      <c r="AD19" s="62"/>
      <c r="AE19" s="62"/>
      <c r="AK19" s="192"/>
    </row>
    <row r="20" spans="1:37" s="294" customFormat="1" ht="165" customHeight="1">
      <c r="A20" s="56"/>
      <c r="B20" s="62" t="s">
        <v>1627</v>
      </c>
      <c r="C20" s="62" t="s">
        <v>1627</v>
      </c>
      <c r="D20" s="62" t="s">
        <v>1628</v>
      </c>
      <c r="E20" s="24" t="s">
        <v>24</v>
      </c>
      <c r="F20" s="25">
        <v>4800</v>
      </c>
      <c r="G20" s="149">
        <f>F20</f>
        <v>4800</v>
      </c>
      <c r="I20" s="62" t="s">
        <v>1629</v>
      </c>
      <c r="J20" s="62" t="s">
        <v>1630</v>
      </c>
      <c r="K20" s="48" t="s">
        <v>1968</v>
      </c>
      <c r="L20" s="388" t="s">
        <v>83</v>
      </c>
      <c r="M20" s="388" t="s">
        <v>1631</v>
      </c>
      <c r="N20" s="388" t="s">
        <v>1632</v>
      </c>
      <c r="O20" s="388">
        <v>1995</v>
      </c>
      <c r="P20" s="388" t="s">
        <v>1633</v>
      </c>
      <c r="Q20" s="394" t="s">
        <v>1634</v>
      </c>
      <c r="R20" s="388" t="s">
        <v>1635</v>
      </c>
      <c r="S20" s="388" t="s">
        <v>1636</v>
      </c>
      <c r="T20" s="393" t="s">
        <v>60</v>
      </c>
      <c r="U20" s="388" t="s">
        <v>1637</v>
      </c>
      <c r="V20" s="388" t="s">
        <v>1638</v>
      </c>
      <c r="W20" s="388" t="s">
        <v>1639</v>
      </c>
      <c r="X20" s="393" t="s">
        <v>60</v>
      </c>
      <c r="Y20" s="393" t="s">
        <v>60</v>
      </c>
      <c r="Z20" s="393" t="s">
        <v>60</v>
      </c>
      <c r="AA20" s="388" t="s">
        <v>1640</v>
      </c>
      <c r="AB20" s="394" t="s">
        <v>1641</v>
      </c>
      <c r="AC20" s="388" t="s">
        <v>1642</v>
      </c>
      <c r="AD20" s="388" t="s">
        <v>1643</v>
      </c>
      <c r="AE20" s="279"/>
      <c r="AG20" s="391" t="s">
        <v>1644</v>
      </c>
      <c r="AI20" s="391" t="s">
        <v>1961</v>
      </c>
      <c r="AJ20" s="392" t="s">
        <v>1962</v>
      </c>
      <c r="AK20" s="391"/>
    </row>
    <row r="21" spans="1:37" s="267" customFormat="1" ht="165" customHeight="1">
      <c r="A21" s="306"/>
      <c r="B21" s="48" t="s">
        <v>1645</v>
      </c>
      <c r="C21" s="48" t="s">
        <v>1646</v>
      </c>
      <c r="D21" s="48" t="s">
        <v>1647</v>
      </c>
      <c r="E21" s="127" t="s">
        <v>571</v>
      </c>
      <c r="F21" s="25">
        <v>4800</v>
      </c>
      <c r="G21" s="152">
        <f>F21</f>
        <v>4800</v>
      </c>
      <c r="I21" s="62" t="s">
        <v>1629</v>
      </c>
      <c r="J21" s="346" t="s">
        <v>1648</v>
      </c>
      <c r="K21" s="298" t="s">
        <v>1968</v>
      </c>
      <c r="L21" s="389"/>
      <c r="M21" s="389"/>
      <c r="N21" s="389"/>
      <c r="O21" s="389"/>
      <c r="P21" s="389"/>
      <c r="Q21" s="395"/>
      <c r="R21" s="389"/>
      <c r="S21" s="389"/>
      <c r="T21" s="389"/>
      <c r="U21" s="389"/>
      <c r="V21" s="389"/>
      <c r="W21" s="389"/>
      <c r="X21" s="389"/>
      <c r="Y21" s="389"/>
      <c r="Z21" s="389"/>
      <c r="AA21" s="389"/>
      <c r="AB21" s="395"/>
      <c r="AC21" s="389"/>
      <c r="AD21" s="389"/>
      <c r="AE21" s="322" t="s">
        <v>1649</v>
      </c>
      <c r="AG21" s="391"/>
      <c r="AI21" s="391"/>
      <c r="AJ21" s="392"/>
      <c r="AK21" s="391"/>
    </row>
    <row r="22" spans="1:37" s="307" customFormat="1" ht="399.6" customHeight="1">
      <c r="A22" s="306"/>
      <c r="B22" s="62" t="s">
        <v>1650</v>
      </c>
      <c r="C22" s="62" t="s">
        <v>1651</v>
      </c>
      <c r="D22" s="62" t="s">
        <v>1652</v>
      </c>
      <c r="E22" s="24" t="s">
        <v>0</v>
      </c>
      <c r="F22" s="25">
        <v>3728</v>
      </c>
      <c r="G22" s="152">
        <f>F22</f>
        <v>3728</v>
      </c>
      <c r="I22" s="62" t="s">
        <v>1629</v>
      </c>
      <c r="J22" s="347"/>
      <c r="K22" s="297" t="s">
        <v>1968</v>
      </c>
      <c r="L22" s="390"/>
      <c r="M22" s="390"/>
      <c r="N22" s="390"/>
      <c r="O22" s="390"/>
      <c r="P22" s="390"/>
      <c r="Q22" s="396"/>
      <c r="R22" s="390"/>
      <c r="S22" s="390"/>
      <c r="T22" s="390"/>
      <c r="U22" s="390"/>
      <c r="V22" s="390"/>
      <c r="W22" s="390"/>
      <c r="X22" s="390"/>
      <c r="Y22" s="390"/>
      <c r="Z22" s="390"/>
      <c r="AA22" s="390"/>
      <c r="AB22" s="396"/>
      <c r="AC22" s="390"/>
      <c r="AD22" s="390"/>
      <c r="AE22" s="322" t="s">
        <v>1653</v>
      </c>
      <c r="AG22" s="391"/>
      <c r="AI22" s="391"/>
      <c r="AJ22" s="392"/>
      <c r="AK22" s="391"/>
    </row>
    <row r="23" spans="1:37" s="294" customFormat="1" ht="6.75" customHeight="1">
      <c r="A23" s="56"/>
      <c r="B23" s="123"/>
      <c r="C23" s="123"/>
      <c r="D23" s="124"/>
      <c r="E23" s="125"/>
      <c r="F23" s="23"/>
      <c r="G23" s="23"/>
      <c r="H23" s="8"/>
      <c r="I23" s="62"/>
      <c r="J23" s="62"/>
      <c r="K23" s="62"/>
      <c r="L23" s="62"/>
      <c r="M23" s="62"/>
      <c r="N23" s="62"/>
      <c r="O23" s="62"/>
      <c r="P23" s="62"/>
      <c r="Q23" s="62"/>
      <c r="R23" s="62"/>
      <c r="S23" s="62"/>
      <c r="T23" s="62"/>
      <c r="U23" s="62"/>
      <c r="V23" s="62"/>
      <c r="W23" s="62"/>
      <c r="X23" s="62"/>
      <c r="Y23" s="62"/>
      <c r="Z23" s="62"/>
      <c r="AA23" s="62"/>
      <c r="AB23" s="62"/>
      <c r="AC23" s="62"/>
      <c r="AD23" s="62"/>
      <c r="AE23" s="62"/>
      <c r="AK23" s="192"/>
    </row>
    <row r="24" spans="1:37" s="294" customFormat="1" ht="6" customHeight="1">
      <c r="A24" s="56"/>
      <c r="B24" s="62"/>
      <c r="C24" s="62"/>
      <c r="D24" s="62"/>
      <c r="E24" s="24"/>
      <c r="F24" s="122"/>
      <c r="G24" s="122"/>
      <c r="H24" s="8"/>
      <c r="I24" s="62"/>
      <c r="J24" s="62"/>
      <c r="K24" s="62"/>
      <c r="L24" s="62"/>
      <c r="M24" s="62"/>
      <c r="N24" s="62"/>
      <c r="O24" s="62"/>
      <c r="P24" s="62"/>
      <c r="Q24" s="62"/>
      <c r="R24" s="62"/>
      <c r="S24" s="62"/>
      <c r="T24" s="62"/>
      <c r="U24" s="62"/>
      <c r="V24" s="62"/>
      <c r="W24" s="62"/>
      <c r="X24" s="62"/>
      <c r="Y24" s="62"/>
      <c r="Z24" s="62"/>
      <c r="AA24" s="62"/>
      <c r="AB24" s="62"/>
      <c r="AC24" s="62"/>
      <c r="AD24" s="62"/>
      <c r="AE24" s="62"/>
      <c r="AK24" s="192"/>
    </row>
    <row r="25" spans="1:37" s="294" customFormat="1" ht="367.2" customHeight="1">
      <c r="A25" s="56"/>
      <c r="B25" s="48" t="s">
        <v>1654</v>
      </c>
      <c r="C25" s="48" t="s">
        <v>1655</v>
      </c>
      <c r="D25" s="48" t="s">
        <v>1656</v>
      </c>
      <c r="E25" s="24" t="s">
        <v>0</v>
      </c>
      <c r="F25" s="25">
        <v>1653</v>
      </c>
      <c r="G25" s="152">
        <f>F25</f>
        <v>1653</v>
      </c>
      <c r="I25" s="62" t="s">
        <v>1629</v>
      </c>
      <c r="J25" s="279" t="s">
        <v>1657</v>
      </c>
      <c r="K25" s="279" t="s">
        <v>1968</v>
      </c>
      <c r="L25" s="279" t="s">
        <v>318</v>
      </c>
      <c r="M25" s="279" t="s">
        <v>1658</v>
      </c>
      <c r="N25" s="279" t="s">
        <v>1659</v>
      </c>
      <c r="O25" s="279">
        <v>2001</v>
      </c>
      <c r="P25" s="279" t="s">
        <v>1660</v>
      </c>
      <c r="Q25" s="279"/>
      <c r="R25" s="279" t="s">
        <v>1661</v>
      </c>
      <c r="S25" s="279" t="s">
        <v>72</v>
      </c>
      <c r="T25" s="279" t="s">
        <v>1662</v>
      </c>
      <c r="U25" s="279" t="s">
        <v>1663</v>
      </c>
      <c r="V25" s="279" t="s">
        <v>1664</v>
      </c>
      <c r="W25" s="279" t="s">
        <v>1662</v>
      </c>
      <c r="X25" s="279" t="s">
        <v>1662</v>
      </c>
      <c r="Y25" s="279" t="s">
        <v>1662</v>
      </c>
      <c r="Z25" s="279" t="s">
        <v>1662</v>
      </c>
      <c r="AA25" s="279" t="s">
        <v>1665</v>
      </c>
      <c r="AB25" s="279" t="s">
        <v>1666</v>
      </c>
      <c r="AC25" s="279" t="s">
        <v>1667</v>
      </c>
      <c r="AD25" s="279" t="s">
        <v>1668</v>
      </c>
      <c r="AE25" s="279" t="s">
        <v>1963</v>
      </c>
      <c r="AG25" s="53" t="s">
        <v>1669</v>
      </c>
      <c r="AI25" s="227"/>
      <c r="AJ25" s="227"/>
      <c r="AK25" s="53" t="s">
        <v>1670</v>
      </c>
    </row>
    <row r="26" spans="1:37" s="294" customFormat="1" ht="408.6" customHeight="1">
      <c r="A26" s="56"/>
      <c r="B26" s="48" t="s">
        <v>1671</v>
      </c>
      <c r="C26" s="48" t="s">
        <v>1672</v>
      </c>
      <c r="D26" s="48" t="s">
        <v>1673</v>
      </c>
      <c r="E26" s="121" t="s">
        <v>0</v>
      </c>
      <c r="F26" s="122">
        <v>3961</v>
      </c>
      <c r="G26" s="152">
        <f>F26</f>
        <v>3961</v>
      </c>
      <c r="H26" s="8"/>
      <c r="I26" s="62" t="s">
        <v>1629</v>
      </c>
      <c r="J26" s="279" t="s">
        <v>1674</v>
      </c>
      <c r="K26" s="279" t="s">
        <v>1968</v>
      </c>
      <c r="L26" s="62" t="s">
        <v>318</v>
      </c>
      <c r="M26" s="279" t="s">
        <v>1675</v>
      </c>
      <c r="N26" s="279" t="s">
        <v>1676</v>
      </c>
      <c r="O26" s="279" t="s">
        <v>1677</v>
      </c>
      <c r="P26" s="279" t="s">
        <v>1678</v>
      </c>
      <c r="Q26" s="279" t="s">
        <v>1679</v>
      </c>
      <c r="R26" s="323" t="s">
        <v>1680</v>
      </c>
      <c r="S26" s="279" t="s">
        <v>1681</v>
      </c>
      <c r="T26" s="279" t="s">
        <v>1682</v>
      </c>
      <c r="U26" s="279" t="s">
        <v>1683</v>
      </c>
      <c r="V26" s="324" t="s">
        <v>1684</v>
      </c>
      <c r="W26" s="62"/>
      <c r="X26" s="62"/>
      <c r="Y26" s="62"/>
      <c r="Z26" s="279" t="s">
        <v>1685</v>
      </c>
      <c r="AA26" s="279" t="s">
        <v>358</v>
      </c>
      <c r="AB26" s="279" t="s">
        <v>1686</v>
      </c>
      <c r="AC26" s="314" t="s">
        <v>1687</v>
      </c>
      <c r="AD26" s="62"/>
      <c r="AE26" s="62"/>
      <c r="AF26" s="120"/>
      <c r="AG26" s="62" t="s">
        <v>1688</v>
      </c>
      <c r="AH26" s="120"/>
      <c r="AI26" s="51"/>
      <c r="AJ26" s="51"/>
      <c r="AK26" s="51"/>
    </row>
    <row r="27" spans="1:37" s="294" customFormat="1" ht="409.6">
      <c r="A27" s="56"/>
      <c r="B27" s="48" t="s">
        <v>1689</v>
      </c>
      <c r="C27" s="48" t="s">
        <v>1690</v>
      </c>
      <c r="D27" s="48" t="s">
        <v>1691</v>
      </c>
      <c r="E27" s="24" t="s">
        <v>0</v>
      </c>
      <c r="F27" s="25">
        <v>3673</v>
      </c>
      <c r="G27" s="152">
        <f aca="true" t="shared" si="1" ref="G27">F27</f>
        <v>3673</v>
      </c>
      <c r="I27" s="62" t="s">
        <v>1629</v>
      </c>
      <c r="J27" s="279" t="s">
        <v>1692</v>
      </c>
      <c r="K27" s="279" t="s">
        <v>1968</v>
      </c>
      <c r="L27" s="62" t="s">
        <v>318</v>
      </c>
      <c r="M27" s="279" t="s">
        <v>1693</v>
      </c>
      <c r="N27" s="279" t="s">
        <v>1694</v>
      </c>
      <c r="O27" s="279" t="s">
        <v>1695</v>
      </c>
      <c r="P27" s="279" t="s">
        <v>1696</v>
      </c>
      <c r="Q27" s="62"/>
      <c r="R27" s="324" t="s">
        <v>1697</v>
      </c>
      <c r="S27" s="279" t="s">
        <v>1698</v>
      </c>
      <c r="T27" s="62" t="s">
        <v>60</v>
      </c>
      <c r="U27" s="279" t="s">
        <v>1699</v>
      </c>
      <c r="V27" s="324" t="s">
        <v>1700</v>
      </c>
      <c r="W27" s="62"/>
      <c r="X27" s="62"/>
      <c r="Y27" s="62"/>
      <c r="Z27" s="279" t="s">
        <v>1701</v>
      </c>
      <c r="AA27" s="279" t="s">
        <v>358</v>
      </c>
      <c r="AB27" s="279" t="s">
        <v>1686</v>
      </c>
      <c r="AC27" s="314" t="s">
        <v>1702</v>
      </c>
      <c r="AD27" s="279" t="s">
        <v>1703</v>
      </c>
      <c r="AE27" s="62"/>
      <c r="AF27" s="120"/>
      <c r="AG27" s="62" t="s">
        <v>1704</v>
      </c>
      <c r="AH27" s="120"/>
      <c r="AI27" s="51"/>
      <c r="AJ27" s="51"/>
      <c r="AK27" s="51"/>
    </row>
    <row r="28" spans="1:69" s="189" customFormat="1" ht="345.6" customHeight="1">
      <c r="A28" s="312"/>
      <c r="B28" s="48" t="s">
        <v>1705</v>
      </c>
      <c r="C28" s="48" t="s">
        <v>1706</v>
      </c>
      <c r="D28" s="48" t="s">
        <v>1707</v>
      </c>
      <c r="E28" s="127" t="s">
        <v>571</v>
      </c>
      <c r="F28" s="122">
        <v>2200</v>
      </c>
      <c r="G28" s="152">
        <f>F28</f>
        <v>2200</v>
      </c>
      <c r="H28" s="294"/>
      <c r="I28" s="62" t="s">
        <v>1629</v>
      </c>
      <c r="J28" s="279" t="s">
        <v>1708</v>
      </c>
      <c r="K28" s="279" t="s">
        <v>1968</v>
      </c>
      <c r="L28" s="62" t="s">
        <v>318</v>
      </c>
      <c r="M28" s="279" t="s">
        <v>1709</v>
      </c>
      <c r="N28" s="279" t="s">
        <v>1710</v>
      </c>
      <c r="O28" s="279" t="s">
        <v>1711</v>
      </c>
      <c r="P28" s="279" t="s">
        <v>1712</v>
      </c>
      <c r="Q28" s="62" t="s">
        <v>60</v>
      </c>
      <c r="R28" s="324" t="s">
        <v>1713</v>
      </c>
      <c r="S28" s="62">
        <v>1974</v>
      </c>
      <c r="T28" s="62" t="s">
        <v>60</v>
      </c>
      <c r="U28" s="279" t="s">
        <v>1714</v>
      </c>
      <c r="V28" s="62"/>
      <c r="W28" s="62"/>
      <c r="X28" s="62"/>
      <c r="Y28" s="62"/>
      <c r="Z28" s="279"/>
      <c r="AA28" s="314" t="s">
        <v>1715</v>
      </c>
      <c r="AB28" s="279" t="s">
        <v>1716</v>
      </c>
      <c r="AC28" s="279" t="s">
        <v>1717</v>
      </c>
      <c r="AD28" s="62"/>
      <c r="AE28" s="321"/>
      <c r="AF28" s="294"/>
      <c r="AG28" s="54" t="s">
        <v>1718</v>
      </c>
      <c r="AH28" s="294"/>
      <c r="AI28" s="51"/>
      <c r="AJ28" s="51"/>
      <c r="AK28" s="51"/>
      <c r="AL28" s="294"/>
      <c r="AM28" s="294"/>
      <c r="AN28" s="294"/>
      <c r="AO28" s="294"/>
      <c r="AP28" s="294"/>
      <c r="AQ28" s="294"/>
      <c r="AR28" s="294"/>
      <c r="AS28" s="294"/>
      <c r="AT28" s="294"/>
      <c r="AU28" s="294"/>
      <c r="AV28" s="294"/>
      <c r="AW28" s="294"/>
      <c r="AX28" s="294"/>
      <c r="AY28" s="294"/>
      <c r="AZ28" s="294"/>
      <c r="BA28" s="294"/>
      <c r="BB28" s="294"/>
      <c r="BC28" s="294"/>
      <c r="BD28" s="294"/>
      <c r="BE28" s="294"/>
      <c r="BF28" s="294"/>
      <c r="BG28" s="294"/>
      <c r="BH28" s="294"/>
      <c r="BI28" s="294"/>
      <c r="BJ28" s="294"/>
      <c r="BK28" s="294"/>
      <c r="BL28" s="294"/>
      <c r="BM28" s="294"/>
      <c r="BN28" s="294"/>
      <c r="BO28" s="294"/>
      <c r="BP28" s="294"/>
      <c r="BQ28" s="294"/>
    </row>
    <row r="29" spans="1:37" s="294" customFormat="1" ht="409.6">
      <c r="A29" s="56"/>
      <c r="B29" s="48" t="s">
        <v>264</v>
      </c>
      <c r="C29" s="48" t="s">
        <v>1719</v>
      </c>
      <c r="D29" s="48" t="s">
        <v>1720</v>
      </c>
      <c r="E29" s="121" t="s">
        <v>0</v>
      </c>
      <c r="F29" s="122">
        <v>1451</v>
      </c>
      <c r="G29" s="152">
        <f>F29</f>
        <v>1451</v>
      </c>
      <c r="H29" s="8"/>
      <c r="I29" s="62" t="s">
        <v>1629</v>
      </c>
      <c r="J29" s="279" t="s">
        <v>1721</v>
      </c>
      <c r="K29" s="279" t="s">
        <v>1968</v>
      </c>
      <c r="L29" s="62" t="s">
        <v>318</v>
      </c>
      <c r="M29" s="279" t="s">
        <v>1693</v>
      </c>
      <c r="N29" s="279" t="s">
        <v>1694</v>
      </c>
      <c r="O29" s="279" t="s">
        <v>1695</v>
      </c>
      <c r="P29" s="279" t="s">
        <v>1722</v>
      </c>
      <c r="Q29" s="62" t="s">
        <v>60</v>
      </c>
      <c r="R29" s="324" t="s">
        <v>1697</v>
      </c>
      <c r="S29" s="279" t="s">
        <v>1698</v>
      </c>
      <c r="T29" s="62" t="s">
        <v>60</v>
      </c>
      <c r="U29" s="279" t="s">
        <v>1723</v>
      </c>
      <c r="V29" s="279" t="s">
        <v>1724</v>
      </c>
      <c r="W29" s="62"/>
      <c r="X29" s="62"/>
      <c r="Y29" s="62"/>
      <c r="Z29" s="279" t="s">
        <v>1725</v>
      </c>
      <c r="AA29" s="279" t="s">
        <v>358</v>
      </c>
      <c r="AB29" s="279" t="s">
        <v>1726</v>
      </c>
      <c r="AC29" s="279" t="s">
        <v>1727</v>
      </c>
      <c r="AD29" s="279" t="s">
        <v>1703</v>
      </c>
      <c r="AE29" s="321"/>
      <c r="AG29" s="87" t="s">
        <v>1728</v>
      </c>
      <c r="AI29" s="51"/>
      <c r="AJ29" s="51"/>
      <c r="AK29" s="51"/>
    </row>
    <row r="30" spans="1:37" s="294" customFormat="1" ht="6" customHeight="1" hidden="1">
      <c r="A30" s="56"/>
      <c r="B30" s="62"/>
      <c r="C30" s="62"/>
      <c r="D30" s="62"/>
      <c r="E30" s="24"/>
      <c r="F30" s="122"/>
      <c r="G30" s="122"/>
      <c r="H30" s="8"/>
      <c r="I30" s="62"/>
      <c r="J30" s="62"/>
      <c r="K30" s="62"/>
      <c r="L30" s="62"/>
      <c r="M30" s="62"/>
      <c r="N30" s="62"/>
      <c r="O30" s="62"/>
      <c r="P30" s="62"/>
      <c r="Q30" s="62"/>
      <c r="R30" s="62"/>
      <c r="S30" s="62"/>
      <c r="T30" s="62"/>
      <c r="U30" s="62"/>
      <c r="V30" s="62"/>
      <c r="W30" s="62"/>
      <c r="X30" s="62"/>
      <c r="Y30" s="62"/>
      <c r="Z30" s="62"/>
      <c r="AA30" s="62"/>
      <c r="AB30" s="62"/>
      <c r="AC30" s="62"/>
      <c r="AD30" s="62"/>
      <c r="AE30" s="62"/>
      <c r="AK30" s="192"/>
    </row>
    <row r="31" spans="1:37" s="294" customFormat="1" ht="6" customHeight="1" hidden="1">
      <c r="A31" s="56"/>
      <c r="B31" s="62"/>
      <c r="C31" s="62"/>
      <c r="D31" s="62"/>
      <c r="E31" s="24"/>
      <c r="F31" s="122"/>
      <c r="G31" s="122"/>
      <c r="H31" s="8"/>
      <c r="I31" s="62"/>
      <c r="J31" s="62"/>
      <c r="K31" s="62"/>
      <c r="L31" s="62"/>
      <c r="M31" s="62"/>
      <c r="N31" s="62"/>
      <c r="O31" s="62"/>
      <c r="P31" s="62"/>
      <c r="Q31" s="62"/>
      <c r="R31" s="62"/>
      <c r="S31" s="62"/>
      <c r="T31" s="62"/>
      <c r="U31" s="62"/>
      <c r="V31" s="62"/>
      <c r="W31" s="62"/>
      <c r="X31" s="62"/>
      <c r="Y31" s="62"/>
      <c r="Z31" s="62"/>
      <c r="AA31" s="62"/>
      <c r="AB31" s="62"/>
      <c r="AC31" s="62"/>
      <c r="AD31" s="62"/>
      <c r="AE31" s="62"/>
      <c r="AK31" s="192"/>
    </row>
    <row r="32" spans="1:37" s="307" customFormat="1" ht="279" customHeight="1">
      <c r="A32" s="306"/>
      <c r="B32" s="48" t="s">
        <v>1729</v>
      </c>
      <c r="C32" s="48" t="s">
        <v>1730</v>
      </c>
      <c r="D32" s="48" t="s">
        <v>1731</v>
      </c>
      <c r="E32" s="24" t="s">
        <v>0</v>
      </c>
      <c r="F32" s="25">
        <v>2101</v>
      </c>
      <c r="G32" s="152">
        <f>F32</f>
        <v>2101</v>
      </c>
      <c r="I32" s="62" t="s">
        <v>1629</v>
      </c>
      <c r="J32" s="279" t="s">
        <v>1732</v>
      </c>
      <c r="K32" s="279" t="s">
        <v>1968</v>
      </c>
      <c r="L32" s="279" t="s">
        <v>318</v>
      </c>
      <c r="M32" s="279" t="s">
        <v>1733</v>
      </c>
      <c r="N32" s="279" t="s">
        <v>1734</v>
      </c>
      <c r="O32" s="325">
        <v>39360</v>
      </c>
      <c r="P32" s="279" t="s">
        <v>1735</v>
      </c>
      <c r="Q32" s="279"/>
      <c r="R32" s="279" t="s">
        <v>1736</v>
      </c>
      <c r="S32" s="279">
        <v>2007</v>
      </c>
      <c r="T32" s="279" t="s">
        <v>60</v>
      </c>
      <c r="U32" s="279" t="s">
        <v>1737</v>
      </c>
      <c r="V32" s="279"/>
      <c r="W32" s="279"/>
      <c r="X32" s="279"/>
      <c r="Y32" s="279"/>
      <c r="Z32" s="279"/>
      <c r="AA32" s="279" t="s">
        <v>1665</v>
      </c>
      <c r="AB32" s="279"/>
      <c r="AC32" s="279"/>
      <c r="AD32" s="279" t="s">
        <v>1738</v>
      </c>
      <c r="AE32" s="326"/>
      <c r="AG32" s="324" t="s">
        <v>1739</v>
      </c>
      <c r="AI32" s="279"/>
      <c r="AJ32" s="62"/>
      <c r="AK32" s="279"/>
    </row>
    <row r="33" spans="1:37" s="307" customFormat="1" ht="373.2" customHeight="1">
      <c r="A33" s="306"/>
      <c r="B33" s="48" t="s">
        <v>1650</v>
      </c>
      <c r="C33" s="48" t="s">
        <v>1740</v>
      </c>
      <c r="D33" s="48" t="s">
        <v>1741</v>
      </c>
      <c r="E33" s="24" t="s">
        <v>0</v>
      </c>
      <c r="F33" s="25">
        <v>1103</v>
      </c>
      <c r="G33" s="152">
        <f>F33</f>
        <v>1103</v>
      </c>
      <c r="I33" s="62" t="s">
        <v>1742</v>
      </c>
      <c r="J33" s="62" t="s">
        <v>1743</v>
      </c>
      <c r="K33" s="62" t="s">
        <v>1970</v>
      </c>
      <c r="L33" s="62" t="s">
        <v>318</v>
      </c>
      <c r="M33" s="62" t="s">
        <v>1744</v>
      </c>
      <c r="N33" s="62" t="s">
        <v>1745</v>
      </c>
      <c r="O33" s="62" t="s">
        <v>1746</v>
      </c>
      <c r="P33" s="62" t="s">
        <v>1747</v>
      </c>
      <c r="Q33" s="62" t="s">
        <v>1748</v>
      </c>
      <c r="R33" s="62" t="s">
        <v>1749</v>
      </c>
      <c r="S33" s="62" t="s">
        <v>1750</v>
      </c>
      <c r="T33" s="62"/>
      <c r="U33" s="62" t="s">
        <v>1751</v>
      </c>
      <c r="V33" s="62" t="s">
        <v>1752</v>
      </c>
      <c r="W33" s="62" t="s">
        <v>1753</v>
      </c>
      <c r="X33" s="62" t="s">
        <v>1754</v>
      </c>
      <c r="Y33" s="62" t="s">
        <v>1755</v>
      </c>
      <c r="Z33" s="62" t="s">
        <v>1756</v>
      </c>
      <c r="AA33" s="62" t="s">
        <v>1757</v>
      </c>
      <c r="AB33" s="62" t="s">
        <v>1758</v>
      </c>
      <c r="AC33" s="62" t="s">
        <v>1759</v>
      </c>
      <c r="AD33" s="62" t="s">
        <v>1760</v>
      </c>
      <c r="AE33" s="62" t="s">
        <v>1761</v>
      </c>
      <c r="AG33" s="62" t="s">
        <v>1762</v>
      </c>
      <c r="AI33" s="62" t="s">
        <v>1964</v>
      </c>
      <c r="AJ33" s="313"/>
      <c r="AK33" s="313"/>
    </row>
    <row r="34" spans="1:37" s="294" customFormat="1" ht="6" customHeight="1">
      <c r="A34" s="56"/>
      <c r="B34" s="62"/>
      <c r="C34" s="62"/>
      <c r="D34" s="62"/>
      <c r="E34" s="24"/>
      <c r="F34" s="122"/>
      <c r="G34" s="122"/>
      <c r="H34" s="8"/>
      <c r="I34" s="62"/>
      <c r="J34" s="62"/>
      <c r="K34" s="62"/>
      <c r="L34" s="62"/>
      <c r="M34" s="62"/>
      <c r="N34" s="62"/>
      <c r="O34" s="62"/>
      <c r="P34" s="62"/>
      <c r="Q34" s="62"/>
      <c r="R34" s="62"/>
      <c r="S34" s="62"/>
      <c r="T34" s="62"/>
      <c r="U34" s="62"/>
      <c r="V34" s="62"/>
      <c r="W34" s="62"/>
      <c r="X34" s="62"/>
      <c r="Y34" s="62"/>
      <c r="Z34" s="62"/>
      <c r="AA34" s="62"/>
      <c r="AB34" s="62"/>
      <c r="AC34" s="62"/>
      <c r="AD34" s="62"/>
      <c r="AE34" s="62"/>
      <c r="AK34" s="192"/>
    </row>
    <row r="35" spans="1:37" s="294" customFormat="1" ht="349.8" customHeight="1">
      <c r="A35" s="56"/>
      <c r="B35" s="48" t="s">
        <v>1763</v>
      </c>
      <c r="C35" s="48" t="s">
        <v>1764</v>
      </c>
      <c r="D35" s="48" t="s">
        <v>1765</v>
      </c>
      <c r="E35" s="121" t="s">
        <v>0</v>
      </c>
      <c r="F35" s="122">
        <v>5512</v>
      </c>
      <c r="G35" s="152">
        <f aca="true" t="shared" si="2" ref="G35:G42">F35</f>
        <v>5512</v>
      </c>
      <c r="H35" s="8"/>
      <c r="I35" s="62" t="s">
        <v>1742</v>
      </c>
      <c r="J35" s="62" t="s">
        <v>1766</v>
      </c>
      <c r="K35" s="62" t="s">
        <v>1968</v>
      </c>
      <c r="L35" s="62" t="s">
        <v>318</v>
      </c>
      <c r="M35" s="62" t="s">
        <v>1767</v>
      </c>
      <c r="N35" s="62" t="s">
        <v>1768</v>
      </c>
      <c r="O35" s="62" t="s">
        <v>1769</v>
      </c>
      <c r="P35" s="62" t="s">
        <v>1770</v>
      </c>
      <c r="Q35" s="62" t="s">
        <v>1771</v>
      </c>
      <c r="R35" s="314" t="s">
        <v>1772</v>
      </c>
      <c r="S35" s="62" t="s">
        <v>1773</v>
      </c>
      <c r="T35" s="62"/>
      <c r="U35" s="62" t="s">
        <v>1774</v>
      </c>
      <c r="V35" s="62"/>
      <c r="W35" s="62"/>
      <c r="X35" s="62" t="s">
        <v>1469</v>
      </c>
      <c r="Y35" s="62"/>
      <c r="Z35" s="62" t="s">
        <v>1775</v>
      </c>
      <c r="AA35" s="62" t="s">
        <v>1776</v>
      </c>
      <c r="AB35" s="62" t="s">
        <v>1777</v>
      </c>
      <c r="AC35" s="62" t="s">
        <v>1778</v>
      </c>
      <c r="AD35" s="62" t="s">
        <v>1779</v>
      </c>
      <c r="AE35" s="62" t="s">
        <v>1780</v>
      </c>
      <c r="AF35" s="8"/>
      <c r="AG35" s="44" t="s">
        <v>1781</v>
      </c>
      <c r="AH35" s="8"/>
      <c r="AI35" s="54"/>
      <c r="AJ35" s="54"/>
      <c r="AK35" s="51"/>
    </row>
    <row r="36" spans="1:69" s="189" customFormat="1" ht="379.2" customHeight="1">
      <c r="A36" s="312"/>
      <c r="B36" s="48" t="s">
        <v>1782</v>
      </c>
      <c r="C36" s="48" t="s">
        <v>1783</v>
      </c>
      <c r="D36" s="48" t="s">
        <v>1784</v>
      </c>
      <c r="E36" s="127" t="s">
        <v>0</v>
      </c>
      <c r="F36" s="25">
        <v>5184</v>
      </c>
      <c r="G36" s="152">
        <f t="shared" si="2"/>
        <v>5184</v>
      </c>
      <c r="H36" s="294"/>
      <c r="I36" s="62" t="s">
        <v>1742</v>
      </c>
      <c r="J36" s="62" t="s">
        <v>1785</v>
      </c>
      <c r="K36" s="62" t="s">
        <v>1968</v>
      </c>
      <c r="L36" s="62" t="s">
        <v>1786</v>
      </c>
      <c r="M36" s="62" t="s">
        <v>1787</v>
      </c>
      <c r="N36" s="62" t="s">
        <v>1788</v>
      </c>
      <c r="O36" s="62" t="s">
        <v>1789</v>
      </c>
      <c r="P36" s="62" t="s">
        <v>1790</v>
      </c>
      <c r="Q36" s="62" t="s">
        <v>1791</v>
      </c>
      <c r="R36" s="62" t="s">
        <v>1792</v>
      </c>
      <c r="S36" s="62" t="s">
        <v>1793</v>
      </c>
      <c r="T36" s="62"/>
      <c r="U36" s="62" t="s">
        <v>1794</v>
      </c>
      <c r="V36" s="62"/>
      <c r="W36" s="62"/>
      <c r="X36" s="62" t="s">
        <v>1795</v>
      </c>
      <c r="Y36" s="62"/>
      <c r="Z36" s="62"/>
      <c r="AA36" s="62" t="s">
        <v>1796</v>
      </c>
      <c r="AB36" s="62"/>
      <c r="AC36" s="62" t="s">
        <v>1797</v>
      </c>
      <c r="AD36" s="62" t="s">
        <v>60</v>
      </c>
      <c r="AE36" s="321"/>
      <c r="AF36" s="8"/>
      <c r="AG36" s="62" t="s">
        <v>1798</v>
      </c>
      <c r="AH36" s="8"/>
      <c r="AI36" s="51"/>
      <c r="AJ36" s="62" t="s">
        <v>1799</v>
      </c>
      <c r="AK36" s="62"/>
      <c r="AL36" s="294"/>
      <c r="AM36" s="294"/>
      <c r="AN36" s="294"/>
      <c r="AO36" s="294"/>
      <c r="AP36" s="294"/>
      <c r="AQ36" s="294"/>
      <c r="AR36" s="294"/>
      <c r="AS36" s="294"/>
      <c r="AT36" s="294"/>
      <c r="AU36" s="294"/>
      <c r="AV36" s="294"/>
      <c r="AW36" s="294"/>
      <c r="AX36" s="294"/>
      <c r="AY36" s="294"/>
      <c r="AZ36" s="294"/>
      <c r="BA36" s="294"/>
      <c r="BB36" s="294"/>
      <c r="BC36" s="294"/>
      <c r="BD36" s="294"/>
      <c r="BE36" s="294"/>
      <c r="BF36" s="294"/>
      <c r="BG36" s="294"/>
      <c r="BH36" s="294"/>
      <c r="BI36" s="294"/>
      <c r="BJ36" s="294"/>
      <c r="BK36" s="294"/>
      <c r="BL36" s="294"/>
      <c r="BM36" s="294"/>
      <c r="BN36" s="294"/>
      <c r="BO36" s="294"/>
      <c r="BP36" s="294"/>
      <c r="BQ36" s="294"/>
    </row>
    <row r="37" spans="1:37" s="294" customFormat="1" ht="114" customHeight="1">
      <c r="A37" s="56"/>
      <c r="B37" s="48" t="s">
        <v>1763</v>
      </c>
      <c r="C37" s="48" t="s">
        <v>1800</v>
      </c>
      <c r="D37" s="327" t="s">
        <v>1801</v>
      </c>
      <c r="E37" s="121" t="s">
        <v>0</v>
      </c>
      <c r="F37" s="122">
        <v>3234</v>
      </c>
      <c r="G37" s="152">
        <f t="shared" si="2"/>
        <v>3234</v>
      </c>
      <c r="H37" s="8"/>
      <c r="I37" s="62" t="s">
        <v>1742</v>
      </c>
      <c r="J37" s="62" t="s">
        <v>1802</v>
      </c>
      <c r="K37" s="62" t="s">
        <v>1968</v>
      </c>
      <c r="L37" s="62" t="s">
        <v>1803</v>
      </c>
      <c r="M37" s="62" t="s">
        <v>1804</v>
      </c>
      <c r="N37" s="62" t="s">
        <v>1805</v>
      </c>
      <c r="O37" s="62">
        <v>2004</v>
      </c>
      <c r="P37" s="62" t="s">
        <v>1806</v>
      </c>
      <c r="Q37" s="62" t="s">
        <v>60</v>
      </c>
      <c r="R37" s="62" t="s">
        <v>1805</v>
      </c>
      <c r="S37" s="62">
        <v>2004</v>
      </c>
      <c r="T37" s="62"/>
      <c r="U37" s="62" t="s">
        <v>1807</v>
      </c>
      <c r="V37" s="62" t="s">
        <v>1808</v>
      </c>
      <c r="W37" s="62" t="s">
        <v>1809</v>
      </c>
      <c r="X37" s="62" t="s">
        <v>1380</v>
      </c>
      <c r="Y37" s="62" t="s">
        <v>1380</v>
      </c>
      <c r="Z37" s="62" t="s">
        <v>1380</v>
      </c>
      <c r="AA37" s="62" t="s">
        <v>1776</v>
      </c>
      <c r="AB37" s="62" t="s">
        <v>1777</v>
      </c>
      <c r="AC37" s="62" t="s">
        <v>1810</v>
      </c>
      <c r="AD37" s="62" t="s">
        <v>1811</v>
      </c>
      <c r="AE37" s="62" t="s">
        <v>1812</v>
      </c>
      <c r="AG37" s="315"/>
      <c r="AI37" s="62" t="s">
        <v>1813</v>
      </c>
      <c r="AJ37" s="51"/>
      <c r="AK37" s="51"/>
    </row>
    <row r="38" spans="1:69" s="186" customFormat="1" ht="294.6" customHeight="1">
      <c r="A38" s="56"/>
      <c r="B38" s="48" t="s">
        <v>1782</v>
      </c>
      <c r="C38" s="48" t="s">
        <v>1814</v>
      </c>
      <c r="D38" s="48" t="s">
        <v>1815</v>
      </c>
      <c r="E38" s="24" t="s">
        <v>0</v>
      </c>
      <c r="F38" s="122">
        <v>357</v>
      </c>
      <c r="G38" s="152">
        <f>F38</f>
        <v>357</v>
      </c>
      <c r="H38" s="294"/>
      <c r="I38" s="62" t="s">
        <v>1742</v>
      </c>
      <c r="J38" s="62" t="s">
        <v>1816</v>
      </c>
      <c r="K38" s="62" t="s">
        <v>1969</v>
      </c>
      <c r="L38" s="62" t="s">
        <v>83</v>
      </c>
      <c r="M38" s="62" t="s">
        <v>1817</v>
      </c>
      <c r="N38" s="62" t="s">
        <v>1818</v>
      </c>
      <c r="O38" s="62">
        <v>2007</v>
      </c>
      <c r="P38" s="62" t="s">
        <v>1819</v>
      </c>
      <c r="Q38" s="62"/>
      <c r="R38" s="62" t="s">
        <v>1820</v>
      </c>
      <c r="S38" s="62">
        <v>2007</v>
      </c>
      <c r="T38" s="62"/>
      <c r="U38" s="62" t="s">
        <v>1821</v>
      </c>
      <c r="V38" s="62"/>
      <c r="W38" s="62" t="s">
        <v>1822</v>
      </c>
      <c r="X38" s="62" t="s">
        <v>1380</v>
      </c>
      <c r="Y38" s="62" t="s">
        <v>1380</v>
      </c>
      <c r="Z38" s="62" t="s">
        <v>1380</v>
      </c>
      <c r="AA38" s="62" t="s">
        <v>1220</v>
      </c>
      <c r="AB38" s="62" t="s">
        <v>97</v>
      </c>
      <c r="AC38" s="62" t="s">
        <v>1823</v>
      </c>
      <c r="AD38" s="62" t="s">
        <v>1824</v>
      </c>
      <c r="AE38" s="62" t="s">
        <v>1825</v>
      </c>
      <c r="AF38" s="294"/>
      <c r="AG38" s="62" t="s">
        <v>196</v>
      </c>
      <c r="AH38" s="294"/>
      <c r="AI38" s="62" t="s">
        <v>1826</v>
      </c>
      <c r="AJ38" s="51"/>
      <c r="AK38" s="51"/>
      <c r="AL38" s="294"/>
      <c r="AM38" s="294"/>
      <c r="AN38" s="294"/>
      <c r="AO38" s="294"/>
      <c r="AP38" s="294"/>
      <c r="AQ38" s="294"/>
      <c r="AR38" s="294"/>
      <c r="AS38" s="294"/>
      <c r="AT38" s="294"/>
      <c r="AU38" s="294"/>
      <c r="AV38" s="294"/>
      <c r="AW38" s="294"/>
      <c r="AX38" s="294"/>
      <c r="AY38" s="294"/>
      <c r="AZ38" s="294"/>
      <c r="BA38" s="294"/>
      <c r="BB38" s="294"/>
      <c r="BC38" s="294"/>
      <c r="BD38" s="294"/>
      <c r="BE38" s="294"/>
      <c r="BF38" s="294"/>
      <c r="BG38" s="294"/>
      <c r="BH38" s="294"/>
      <c r="BI38" s="294"/>
      <c r="BJ38" s="294"/>
      <c r="BK38" s="294"/>
      <c r="BL38" s="294"/>
      <c r="BM38" s="294"/>
      <c r="BN38" s="294"/>
      <c r="BO38" s="294"/>
      <c r="BP38" s="294"/>
      <c r="BQ38" s="294"/>
    </row>
    <row r="39" spans="1:37" s="294" customFormat="1" ht="6" customHeight="1">
      <c r="A39" s="56"/>
      <c r="B39" s="62"/>
      <c r="C39" s="62"/>
      <c r="D39" s="62"/>
      <c r="E39" s="24"/>
      <c r="F39" s="122"/>
      <c r="G39" s="122"/>
      <c r="H39" s="8"/>
      <c r="I39" s="62"/>
      <c r="J39" s="62"/>
      <c r="K39" s="62"/>
      <c r="L39" s="62"/>
      <c r="M39" s="62"/>
      <c r="N39" s="62"/>
      <c r="O39" s="62"/>
      <c r="P39" s="62"/>
      <c r="Q39" s="62"/>
      <c r="R39" s="62"/>
      <c r="S39" s="62"/>
      <c r="T39" s="62"/>
      <c r="U39" s="62"/>
      <c r="V39" s="62"/>
      <c r="W39" s="62"/>
      <c r="X39" s="62"/>
      <c r="Y39" s="62"/>
      <c r="Z39" s="62"/>
      <c r="AA39" s="62"/>
      <c r="AB39" s="62"/>
      <c r="AC39" s="62"/>
      <c r="AD39" s="62"/>
      <c r="AE39" s="62"/>
      <c r="AK39" s="192"/>
    </row>
    <row r="40" spans="1:69" s="318" customFormat="1" ht="324" customHeight="1">
      <c r="A40" s="316"/>
      <c r="B40" s="62" t="s">
        <v>1827</v>
      </c>
      <c r="C40" s="62" t="s">
        <v>1828</v>
      </c>
      <c r="D40" s="62" t="s">
        <v>1829</v>
      </c>
      <c r="E40" s="24" t="s">
        <v>0</v>
      </c>
      <c r="F40" s="317">
        <v>2789</v>
      </c>
      <c r="G40" s="328">
        <f t="shared" si="2"/>
        <v>2789</v>
      </c>
      <c r="H40" s="9"/>
      <c r="I40" s="62" t="s">
        <v>1830</v>
      </c>
      <c r="J40" s="62" t="s">
        <v>1831</v>
      </c>
      <c r="K40" s="62" t="s">
        <v>1968</v>
      </c>
      <c r="L40" s="62" t="s">
        <v>318</v>
      </c>
      <c r="M40" s="62" t="s">
        <v>1832</v>
      </c>
      <c r="N40" s="62" t="s">
        <v>1833</v>
      </c>
      <c r="O40" s="62" t="s">
        <v>1834</v>
      </c>
      <c r="P40" s="62" t="s">
        <v>1835</v>
      </c>
      <c r="Q40" s="62"/>
      <c r="R40" s="62" t="s">
        <v>1836</v>
      </c>
      <c r="S40" s="62" t="s">
        <v>1837</v>
      </c>
      <c r="T40" s="52" t="s">
        <v>60</v>
      </c>
      <c r="U40" s="62" t="s">
        <v>1838</v>
      </c>
      <c r="V40" s="52" t="s">
        <v>1839</v>
      </c>
      <c r="W40" s="52" t="s">
        <v>1840</v>
      </c>
      <c r="X40" s="52" t="s">
        <v>1841</v>
      </c>
      <c r="Y40" s="52" t="s">
        <v>1840</v>
      </c>
      <c r="Z40" s="52" t="s">
        <v>1841</v>
      </c>
      <c r="AA40" s="62" t="s">
        <v>1842</v>
      </c>
      <c r="AB40" s="62" t="s">
        <v>1843</v>
      </c>
      <c r="AC40" s="62" t="s">
        <v>1844</v>
      </c>
      <c r="AD40" s="62" t="s">
        <v>1845</v>
      </c>
      <c r="AE40" s="62" t="s">
        <v>1965</v>
      </c>
      <c r="AF40" s="9"/>
      <c r="AG40" s="62" t="s">
        <v>1846</v>
      </c>
      <c r="AH40" s="9"/>
      <c r="AI40" s="62"/>
      <c r="AJ40" s="62"/>
      <c r="AK40" s="62"/>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row>
    <row r="41" spans="1:37" s="294" customFormat="1" ht="121.2" customHeight="1">
      <c r="A41" s="56"/>
      <c r="B41" s="48" t="s">
        <v>1847</v>
      </c>
      <c r="C41" s="48" t="s">
        <v>1848</v>
      </c>
      <c r="D41" s="48" t="s">
        <v>1849</v>
      </c>
      <c r="E41" s="24" t="s">
        <v>0</v>
      </c>
      <c r="F41" s="25">
        <v>508</v>
      </c>
      <c r="G41" s="152">
        <f>F41</f>
        <v>508</v>
      </c>
      <c r="I41" s="62" t="s">
        <v>1629</v>
      </c>
      <c r="J41" s="279" t="s">
        <v>1850</v>
      </c>
      <c r="K41" s="279" t="s">
        <v>1968</v>
      </c>
      <c r="L41" s="279" t="s">
        <v>1851</v>
      </c>
      <c r="M41" s="314" t="s">
        <v>1852</v>
      </c>
      <c r="N41" s="279" t="s">
        <v>1853</v>
      </c>
      <c r="O41" s="279">
        <v>2012</v>
      </c>
      <c r="P41" s="279" t="s">
        <v>1854</v>
      </c>
      <c r="Q41" s="279"/>
      <c r="R41" s="279" t="s">
        <v>1855</v>
      </c>
      <c r="S41" s="279"/>
      <c r="T41" s="279"/>
      <c r="U41" s="279" t="s">
        <v>1856</v>
      </c>
      <c r="V41" s="279"/>
      <c r="W41" s="279"/>
      <c r="X41" s="279"/>
      <c r="Y41" s="279" t="s">
        <v>1857</v>
      </c>
      <c r="Z41" s="279"/>
      <c r="AA41" s="279" t="s">
        <v>1858</v>
      </c>
      <c r="AB41" s="279"/>
      <c r="AC41" s="279"/>
      <c r="AD41" s="279"/>
      <c r="AE41" s="279"/>
      <c r="AG41" s="44" t="s">
        <v>1859</v>
      </c>
      <c r="AI41" s="51"/>
      <c r="AJ41" s="51"/>
      <c r="AK41" s="51"/>
    </row>
    <row r="42" spans="1:37" s="294" customFormat="1" ht="409.2" customHeight="1">
      <c r="A42" s="56"/>
      <c r="B42" s="48" t="s">
        <v>1860</v>
      </c>
      <c r="C42" s="48" t="s">
        <v>1861</v>
      </c>
      <c r="D42" s="48" t="s">
        <v>1862</v>
      </c>
      <c r="E42" s="24" t="s">
        <v>0</v>
      </c>
      <c r="F42" s="25">
        <v>2272</v>
      </c>
      <c r="G42" s="152">
        <f t="shared" si="2"/>
        <v>2272</v>
      </c>
      <c r="I42" s="62" t="s">
        <v>1863</v>
      </c>
      <c r="J42" s="62" t="s">
        <v>1864</v>
      </c>
      <c r="K42" s="62" t="s">
        <v>1968</v>
      </c>
      <c r="L42" s="62" t="s">
        <v>83</v>
      </c>
      <c r="M42" s="44" t="s">
        <v>1865</v>
      </c>
      <c r="N42" s="44" t="s">
        <v>1866</v>
      </c>
      <c r="O42" s="201" t="s">
        <v>1867</v>
      </c>
      <c r="P42" s="201" t="s">
        <v>1868</v>
      </c>
      <c r="Q42" s="62"/>
      <c r="R42" s="201" t="s">
        <v>1867</v>
      </c>
      <c r="S42" s="62">
        <v>2014</v>
      </c>
      <c r="T42" s="62"/>
      <c r="U42" s="62" t="s">
        <v>1869</v>
      </c>
      <c r="V42" s="62" t="s">
        <v>1870</v>
      </c>
      <c r="W42" s="62" t="s">
        <v>1871</v>
      </c>
      <c r="X42" s="62" t="s">
        <v>1871</v>
      </c>
      <c r="Y42" s="62"/>
      <c r="Z42" s="62" t="s">
        <v>1871</v>
      </c>
      <c r="AA42" s="62" t="s">
        <v>358</v>
      </c>
      <c r="AB42" s="62" t="s">
        <v>1872</v>
      </c>
      <c r="AC42" s="62" t="s">
        <v>1873</v>
      </c>
      <c r="AD42" s="62" t="s">
        <v>1874</v>
      </c>
      <c r="AE42" s="321"/>
      <c r="AG42" s="75"/>
      <c r="AI42" s="75"/>
      <c r="AJ42" s="62"/>
      <c r="AK42" s="75"/>
    </row>
    <row r="43" spans="1:37" s="294" customFormat="1" ht="9.6" customHeight="1">
      <c r="A43" s="56"/>
      <c r="B43" s="62"/>
      <c r="C43" s="62"/>
      <c r="D43" s="62"/>
      <c r="E43" s="24"/>
      <c r="F43" s="122"/>
      <c r="G43" s="122"/>
      <c r="H43" s="8"/>
      <c r="I43" s="62"/>
      <c r="J43" s="62"/>
      <c r="K43" s="62"/>
      <c r="L43" s="62"/>
      <c r="M43" s="62"/>
      <c r="N43" s="62"/>
      <c r="O43" s="62"/>
      <c r="P43" s="62"/>
      <c r="Q43" s="62"/>
      <c r="R43" s="62"/>
      <c r="S43" s="62"/>
      <c r="T43" s="62"/>
      <c r="U43" s="62"/>
      <c r="V43" s="62"/>
      <c r="W43" s="62"/>
      <c r="X43" s="62"/>
      <c r="Y43" s="62"/>
      <c r="Z43" s="62"/>
      <c r="AA43" s="62"/>
      <c r="AB43" s="62"/>
      <c r="AC43" s="62"/>
      <c r="AD43" s="62"/>
      <c r="AE43" s="62"/>
      <c r="AG43" s="51"/>
      <c r="AI43" s="51"/>
      <c r="AJ43" s="51"/>
      <c r="AK43" s="51"/>
    </row>
    <row r="44" spans="1:37" s="294" customFormat="1" ht="346.8" customHeight="1">
      <c r="A44" s="56"/>
      <c r="B44" s="48" t="s">
        <v>1860</v>
      </c>
      <c r="C44" s="48" t="s">
        <v>1875</v>
      </c>
      <c r="D44" s="48" t="s">
        <v>1876</v>
      </c>
      <c r="E44" s="24" t="s">
        <v>0</v>
      </c>
      <c r="F44" s="25">
        <v>1757</v>
      </c>
      <c r="G44" s="152">
        <f>F44</f>
        <v>1757</v>
      </c>
      <c r="I44" s="62" t="s">
        <v>1877</v>
      </c>
      <c r="J44" s="62" t="s">
        <v>1878</v>
      </c>
      <c r="K44" s="62" t="s">
        <v>1968</v>
      </c>
      <c r="L44" s="44" t="s">
        <v>318</v>
      </c>
      <c r="M44" s="62" t="s">
        <v>1879</v>
      </c>
      <c r="N44" s="62" t="s">
        <v>1880</v>
      </c>
      <c r="O44" s="62" t="s">
        <v>1881</v>
      </c>
      <c r="P44" s="62" t="s">
        <v>1882</v>
      </c>
      <c r="Q44" s="319" t="s">
        <v>1883</v>
      </c>
      <c r="R44" s="62" t="s">
        <v>1884</v>
      </c>
      <c r="S44" s="127">
        <v>1995</v>
      </c>
      <c r="T44" s="319" t="s">
        <v>1883</v>
      </c>
      <c r="U44" s="62" t="s">
        <v>1885</v>
      </c>
      <c r="V44" s="127" t="s">
        <v>1883</v>
      </c>
      <c r="W44" s="52" t="s">
        <v>1886</v>
      </c>
      <c r="X44" s="319" t="s">
        <v>1883</v>
      </c>
      <c r="Y44" s="62" t="s">
        <v>1887</v>
      </c>
      <c r="Z44" s="44" t="s">
        <v>1888</v>
      </c>
      <c r="AA44" s="127" t="s">
        <v>358</v>
      </c>
      <c r="AB44" s="62" t="s">
        <v>1889</v>
      </c>
      <c r="AC44" s="62"/>
      <c r="AD44" s="62" t="s">
        <v>1890</v>
      </c>
      <c r="AE44" s="62" t="s">
        <v>1891</v>
      </c>
      <c r="AF44" s="9"/>
      <c r="AG44" s="44" t="s">
        <v>1892</v>
      </c>
      <c r="AH44" s="9"/>
      <c r="AI44" s="44" t="s">
        <v>1966</v>
      </c>
      <c r="AJ44" s="51"/>
      <c r="AK44" s="51"/>
    </row>
    <row r="45" spans="1:37" s="294" customFormat="1" ht="6" customHeight="1">
      <c r="A45" s="56"/>
      <c r="B45" s="62"/>
      <c r="C45" s="62"/>
      <c r="D45" s="62"/>
      <c r="E45" s="24"/>
      <c r="F45" s="122"/>
      <c r="G45" s="122"/>
      <c r="H45" s="8"/>
      <c r="I45" s="62"/>
      <c r="J45" s="62"/>
      <c r="K45" s="62"/>
      <c r="L45" s="62"/>
      <c r="M45" s="62"/>
      <c r="N45" s="62"/>
      <c r="O45" s="62"/>
      <c r="P45" s="62"/>
      <c r="Q45" s="62"/>
      <c r="R45" s="62"/>
      <c r="S45" s="62"/>
      <c r="T45" s="62"/>
      <c r="U45" s="62"/>
      <c r="V45" s="62"/>
      <c r="W45" s="62"/>
      <c r="X45" s="62"/>
      <c r="Y45" s="62"/>
      <c r="Z45" s="62"/>
      <c r="AA45" s="62"/>
      <c r="AB45" s="62"/>
      <c r="AC45" s="62"/>
      <c r="AD45" s="62"/>
      <c r="AE45" s="62"/>
      <c r="AG45" s="51"/>
      <c r="AI45" s="51"/>
      <c r="AJ45" s="51"/>
      <c r="AK45" s="51"/>
    </row>
    <row r="46" spans="1:37" s="294" customFormat="1" ht="356.4">
      <c r="A46" s="56"/>
      <c r="B46" s="48" t="s">
        <v>1763</v>
      </c>
      <c r="C46" s="48" t="s">
        <v>1893</v>
      </c>
      <c r="D46" s="48" t="s">
        <v>1894</v>
      </c>
      <c r="E46" s="121" t="s">
        <v>0</v>
      </c>
      <c r="F46" s="122">
        <v>973</v>
      </c>
      <c r="G46" s="152">
        <f>F46</f>
        <v>973</v>
      </c>
      <c r="H46" s="8"/>
      <c r="I46" s="62" t="s">
        <v>1742</v>
      </c>
      <c r="J46" s="62" t="s">
        <v>1895</v>
      </c>
      <c r="K46" s="62" t="s">
        <v>1968</v>
      </c>
      <c r="L46" s="62" t="s">
        <v>318</v>
      </c>
      <c r="M46" s="62" t="s">
        <v>1896</v>
      </c>
      <c r="N46" s="62" t="s">
        <v>1897</v>
      </c>
      <c r="O46" s="62"/>
      <c r="P46" s="201" t="s">
        <v>1898</v>
      </c>
      <c r="Q46" s="62"/>
      <c r="R46" s="201" t="s">
        <v>1899</v>
      </c>
      <c r="S46" s="62" t="s">
        <v>1900</v>
      </c>
      <c r="T46" s="201" t="s">
        <v>1901</v>
      </c>
      <c r="U46" s="201" t="s">
        <v>1902</v>
      </c>
      <c r="V46" s="201" t="s">
        <v>1903</v>
      </c>
      <c r="W46" s="62"/>
      <c r="X46" s="62"/>
      <c r="Y46" s="62"/>
      <c r="Z46" s="62"/>
      <c r="AA46" s="62"/>
      <c r="AB46" s="62"/>
      <c r="AC46" s="62"/>
      <c r="AD46" s="201" t="s">
        <v>1904</v>
      </c>
      <c r="AE46" s="321"/>
      <c r="AG46" s="62" t="s">
        <v>1905</v>
      </c>
      <c r="AI46" s="51"/>
      <c r="AJ46" s="51"/>
      <c r="AK46" s="51"/>
    </row>
    <row r="47" spans="1:69" s="186" customFormat="1" ht="409.6">
      <c r="A47" s="56"/>
      <c r="B47" s="48" t="s">
        <v>1782</v>
      </c>
      <c r="C47" s="48" t="s">
        <v>1906</v>
      </c>
      <c r="D47" s="320" t="s">
        <v>1907</v>
      </c>
      <c r="E47" s="24" t="s">
        <v>0</v>
      </c>
      <c r="F47" s="25">
        <v>631</v>
      </c>
      <c r="G47" s="152">
        <f>F47</f>
        <v>631</v>
      </c>
      <c r="H47" s="294"/>
      <c r="I47" s="62" t="s">
        <v>1742</v>
      </c>
      <c r="J47" s="62" t="s">
        <v>1908</v>
      </c>
      <c r="K47" s="62" t="s">
        <v>1968</v>
      </c>
      <c r="L47" s="62" t="s">
        <v>83</v>
      </c>
      <c r="M47" s="62" t="s">
        <v>1909</v>
      </c>
      <c r="N47" s="62" t="s">
        <v>1910</v>
      </c>
      <c r="O47" s="62">
        <v>2018</v>
      </c>
      <c r="P47" s="62" t="s">
        <v>1911</v>
      </c>
      <c r="Q47" s="62"/>
      <c r="R47" s="62" t="s">
        <v>1912</v>
      </c>
      <c r="S47" s="62" t="s">
        <v>1913</v>
      </c>
      <c r="T47" s="62"/>
      <c r="U47" s="62" t="s">
        <v>1914</v>
      </c>
      <c r="V47" s="62" t="s">
        <v>1915</v>
      </c>
      <c r="W47" s="62"/>
      <c r="X47" s="62"/>
      <c r="Y47" s="62"/>
      <c r="Z47" s="62"/>
      <c r="AA47" s="62" t="s">
        <v>1916</v>
      </c>
      <c r="AB47" s="62" t="s">
        <v>1777</v>
      </c>
      <c r="AC47" s="62" t="s">
        <v>1917</v>
      </c>
      <c r="AD47" s="62" t="s">
        <v>1918</v>
      </c>
      <c r="AE47" s="62" t="s">
        <v>1919</v>
      </c>
      <c r="AF47" s="294"/>
      <c r="AG47" s="62" t="s">
        <v>1920</v>
      </c>
      <c r="AH47" s="294"/>
      <c r="AI47" s="51"/>
      <c r="AJ47" s="51"/>
      <c r="AK47" s="51"/>
      <c r="AL47" s="294"/>
      <c r="AM47" s="294"/>
      <c r="AN47" s="294"/>
      <c r="AO47" s="294"/>
      <c r="AP47" s="294"/>
      <c r="AQ47" s="294"/>
      <c r="AR47" s="294"/>
      <c r="AS47" s="294"/>
      <c r="AT47" s="294"/>
      <c r="AU47" s="294"/>
      <c r="AV47" s="294"/>
      <c r="AW47" s="294"/>
      <c r="AX47" s="294"/>
      <c r="AY47" s="294"/>
      <c r="AZ47" s="294"/>
      <c r="BA47" s="294"/>
      <c r="BB47" s="294"/>
      <c r="BC47" s="294"/>
      <c r="BD47" s="294"/>
      <c r="BE47" s="294"/>
      <c r="BF47" s="294"/>
      <c r="BG47" s="294"/>
      <c r="BH47" s="294"/>
      <c r="BI47" s="294"/>
      <c r="BJ47" s="294"/>
      <c r="BK47" s="294"/>
      <c r="BL47" s="294"/>
      <c r="BM47" s="294"/>
      <c r="BN47" s="294"/>
      <c r="BO47" s="294"/>
      <c r="BP47" s="294"/>
      <c r="BQ47" s="294"/>
    </row>
    <row r="48" spans="1:37" s="294" customFormat="1" ht="6" customHeight="1">
      <c r="A48" s="56"/>
      <c r="B48" s="62"/>
      <c r="C48" s="62"/>
      <c r="D48" s="62"/>
      <c r="E48" s="24"/>
      <c r="F48" s="122"/>
      <c r="G48" s="122"/>
      <c r="H48" s="8"/>
      <c r="I48" s="62"/>
      <c r="J48" s="62"/>
      <c r="K48" s="62"/>
      <c r="L48" s="62"/>
      <c r="M48" s="62"/>
      <c r="N48" s="62"/>
      <c r="O48" s="62"/>
      <c r="P48" s="62"/>
      <c r="Q48" s="62"/>
      <c r="R48" s="62"/>
      <c r="S48" s="62"/>
      <c r="T48" s="62"/>
      <c r="U48" s="62"/>
      <c r="V48" s="62"/>
      <c r="W48" s="62"/>
      <c r="X48" s="62"/>
      <c r="Y48" s="62"/>
      <c r="Z48" s="62"/>
      <c r="AA48" s="62"/>
      <c r="AB48" s="62"/>
      <c r="AC48" s="62"/>
      <c r="AD48" s="62"/>
      <c r="AE48" s="62"/>
      <c r="AG48" s="51"/>
      <c r="AI48" s="51"/>
      <c r="AJ48" s="51"/>
      <c r="AK48" s="51"/>
    </row>
    <row r="49" spans="1:69" s="189" customFormat="1" ht="255.6" customHeight="1">
      <c r="A49" s="312"/>
      <c r="B49" s="48" t="s">
        <v>1921</v>
      </c>
      <c r="C49" s="48" t="s">
        <v>1922</v>
      </c>
      <c r="D49" s="48" t="s">
        <v>1923</v>
      </c>
      <c r="E49" s="24" t="s">
        <v>0</v>
      </c>
      <c r="F49" s="25">
        <v>685</v>
      </c>
      <c r="G49" s="152">
        <f>F49</f>
        <v>685</v>
      </c>
      <c r="H49" s="294"/>
      <c r="I49" s="54" t="s">
        <v>1509</v>
      </c>
      <c r="J49" s="62" t="s">
        <v>1924</v>
      </c>
      <c r="K49" s="62" t="s">
        <v>1968</v>
      </c>
      <c r="L49" s="62" t="s">
        <v>318</v>
      </c>
      <c r="M49" s="62" t="s">
        <v>1925</v>
      </c>
      <c r="N49" s="62" t="s">
        <v>1926</v>
      </c>
      <c r="O49" s="62" t="s">
        <v>1927</v>
      </c>
      <c r="P49" s="62" t="s">
        <v>1928</v>
      </c>
      <c r="Q49" s="62"/>
      <c r="R49" s="62" t="s">
        <v>1929</v>
      </c>
      <c r="S49" s="62" t="s">
        <v>1930</v>
      </c>
      <c r="T49" s="62" t="s">
        <v>1931</v>
      </c>
      <c r="U49" s="62" t="s">
        <v>1932</v>
      </c>
      <c r="V49" s="62" t="s">
        <v>60</v>
      </c>
      <c r="W49" s="62" t="s">
        <v>60</v>
      </c>
      <c r="X49" s="62" t="s">
        <v>1933</v>
      </c>
      <c r="Y49" s="62" t="s">
        <v>60</v>
      </c>
      <c r="Z49" s="62" t="s">
        <v>60</v>
      </c>
      <c r="AA49" s="62" t="s">
        <v>358</v>
      </c>
      <c r="AB49" s="62" t="s">
        <v>1934</v>
      </c>
      <c r="AC49" s="62" t="s">
        <v>1935</v>
      </c>
      <c r="AD49" s="62" t="s">
        <v>60</v>
      </c>
      <c r="AE49" s="62" t="s">
        <v>1936</v>
      </c>
      <c r="AF49" s="294"/>
      <c r="AG49" s="227" t="s">
        <v>1937</v>
      </c>
      <c r="AH49" s="294"/>
      <c r="AI49" s="51"/>
      <c r="AJ49" s="51"/>
      <c r="AK49" s="51"/>
      <c r="AL49" s="294"/>
      <c r="AM49" s="294"/>
      <c r="AN49" s="294"/>
      <c r="AO49" s="294"/>
      <c r="AP49" s="294"/>
      <c r="AQ49" s="294"/>
      <c r="AR49" s="294"/>
      <c r="AS49" s="294"/>
      <c r="AT49" s="294"/>
      <c r="AU49" s="294"/>
      <c r="AV49" s="294"/>
      <c r="AW49" s="294"/>
      <c r="AX49" s="294"/>
      <c r="AY49" s="294"/>
      <c r="AZ49" s="294"/>
      <c r="BA49" s="294"/>
      <c r="BB49" s="294"/>
      <c r="BC49" s="294"/>
      <c r="BD49" s="294"/>
      <c r="BE49" s="294"/>
      <c r="BF49" s="294"/>
      <c r="BG49" s="294"/>
      <c r="BH49" s="294"/>
      <c r="BI49" s="294"/>
      <c r="BJ49" s="294"/>
      <c r="BK49" s="294"/>
      <c r="BL49" s="294"/>
      <c r="BM49" s="294"/>
      <c r="BN49" s="294"/>
      <c r="BO49" s="294"/>
      <c r="BP49" s="294"/>
      <c r="BQ49" s="294"/>
    </row>
    <row r="50" spans="1:37" s="294" customFormat="1" ht="316.8">
      <c r="A50" s="56"/>
      <c r="B50" s="62" t="s">
        <v>1938</v>
      </c>
      <c r="C50" s="62" t="s">
        <v>1939</v>
      </c>
      <c r="D50" s="62" t="s">
        <v>1940</v>
      </c>
      <c r="E50" s="121" t="s">
        <v>0</v>
      </c>
      <c r="F50" s="122">
        <v>569</v>
      </c>
      <c r="G50" s="149">
        <f>F50</f>
        <v>569</v>
      </c>
      <c r="H50" s="8"/>
      <c r="I50" s="54" t="s">
        <v>1509</v>
      </c>
      <c r="J50" s="62" t="s">
        <v>1941</v>
      </c>
      <c r="K50" s="62" t="s">
        <v>1969</v>
      </c>
      <c r="L50" s="62" t="s">
        <v>318</v>
      </c>
      <c r="M50" s="62" t="s">
        <v>1942</v>
      </c>
      <c r="N50" s="62" t="s">
        <v>1943</v>
      </c>
      <c r="O50" s="62" t="s">
        <v>1944</v>
      </c>
      <c r="P50" s="62" t="s">
        <v>1945</v>
      </c>
      <c r="Q50" s="62" t="s">
        <v>1946</v>
      </c>
      <c r="R50" s="62" t="s">
        <v>1947</v>
      </c>
      <c r="S50" s="62" t="s">
        <v>1948</v>
      </c>
      <c r="T50" s="62" t="s">
        <v>60</v>
      </c>
      <c r="U50" s="62" t="s">
        <v>1949</v>
      </c>
      <c r="V50" s="62"/>
      <c r="W50" s="62" t="s">
        <v>1950</v>
      </c>
      <c r="X50" s="62" t="s">
        <v>1951</v>
      </c>
      <c r="Y50" s="62" t="s">
        <v>1952</v>
      </c>
      <c r="Z50" s="62" t="s">
        <v>60</v>
      </c>
      <c r="AA50" s="62" t="s">
        <v>358</v>
      </c>
      <c r="AB50" s="62" t="s">
        <v>1953</v>
      </c>
      <c r="AC50" s="62" t="s">
        <v>1954</v>
      </c>
      <c r="AD50" s="62" t="s">
        <v>1955</v>
      </c>
      <c r="AE50" s="62" t="s">
        <v>1956</v>
      </c>
      <c r="AG50" s="44" t="s">
        <v>1957</v>
      </c>
      <c r="AI50" s="51"/>
      <c r="AJ50" s="51"/>
      <c r="AK50" s="51"/>
    </row>
    <row r="52" ht="15">
      <c r="B52" s="9"/>
    </row>
  </sheetData>
  <mergeCells count="44">
    <mergeCell ref="P8:Q8"/>
    <mergeCell ref="K8:K9"/>
    <mergeCell ref="C5:D5"/>
    <mergeCell ref="I8:I9"/>
    <mergeCell ref="J8:J9"/>
    <mergeCell ref="L8:L9"/>
    <mergeCell ref="M8:O8"/>
    <mergeCell ref="R8:S8"/>
    <mergeCell ref="T8:Z8"/>
    <mergeCell ref="AA8:AC8"/>
    <mergeCell ref="AD8:AD9"/>
    <mergeCell ref="AE8:AE9"/>
    <mergeCell ref="AI8:AI9"/>
    <mergeCell ref="AJ8:AJ9"/>
    <mergeCell ref="AK8:AK9"/>
    <mergeCell ref="AG16:AG17"/>
    <mergeCell ref="AI16:AI17"/>
    <mergeCell ref="AJ16:AJ17"/>
    <mergeCell ref="AK16:AK17"/>
    <mergeCell ref="AG8:AG9"/>
    <mergeCell ref="AB20:AB22"/>
    <mergeCell ref="AC20:AC22"/>
    <mergeCell ref="R20:R22"/>
    <mergeCell ref="S20:S22"/>
    <mergeCell ref="T20:T22"/>
    <mergeCell ref="U20:U22"/>
    <mergeCell ref="V20:V22"/>
    <mergeCell ref="W20:W22"/>
    <mergeCell ref="J21:J22"/>
    <mergeCell ref="X20:X22"/>
    <mergeCell ref="Y20:Y22"/>
    <mergeCell ref="Z20:Z22"/>
    <mergeCell ref="AA20:AA22"/>
    <mergeCell ref="L20:L22"/>
    <mergeCell ref="M20:M22"/>
    <mergeCell ref="N20:N22"/>
    <mergeCell ref="O20:O22"/>
    <mergeCell ref="P20:P22"/>
    <mergeCell ref="Q20:Q22"/>
    <mergeCell ref="AD20:AD22"/>
    <mergeCell ref="AG20:AG22"/>
    <mergeCell ref="AI20:AI22"/>
    <mergeCell ref="AJ20:AJ22"/>
    <mergeCell ref="AK20:AK22"/>
  </mergeCells>
  <printOptions/>
  <pageMargins left="0.7" right="0.7" top="0.75" bottom="0.75" header="0.3" footer="0.3"/>
  <pageSetup horizontalDpi="600" verticalDpi="600" orientation="portrait" paperSize="9" scale="10" r:id="rId1"/>
  <colBreaks count="1" manualBreakCount="1">
    <brk id="37" max="16383"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737CD-650E-4088-97CE-A0E099102BA2}">
  <dimension ref="A1:BQ14"/>
  <sheetViews>
    <sheetView zoomScale="70" zoomScaleNormal="70" workbookViewId="0" topLeftCell="B1">
      <pane xSplit="6" ySplit="7" topLeftCell="H11" activePane="bottomRight" state="frozen"/>
      <selection pane="topLeft" activeCell="B1" sqref="B1"/>
      <selection pane="topRight" activeCell="H1" sqref="H1"/>
      <selection pane="bottomLeft" activeCell="B8" sqref="B8"/>
      <selection pane="bottomRight" activeCell="K11" sqref="K11"/>
    </sheetView>
  </sheetViews>
  <sheetFormatPr defaultColWidth="9.140625" defaultRowHeight="15"/>
  <cols>
    <col min="1" max="1" width="9.140625" style="162" hidden="1" customWidth="1"/>
    <col min="2" max="2" width="20.140625" style="162" customWidth="1"/>
    <col min="3" max="3" width="19.421875" style="162" customWidth="1"/>
    <col min="4" max="4" width="22.8515625" style="162" customWidth="1"/>
    <col min="5" max="5" width="12.57421875" style="162" bestFit="1" customWidth="1"/>
    <col min="6" max="6" width="11.8515625" style="163" hidden="1" customWidth="1"/>
    <col min="7" max="7" width="17.00390625" style="164" customWidth="1"/>
    <col min="8" max="8" width="3.7109375" style="165" customWidth="1"/>
    <col min="9" max="9" width="8.421875" style="240" customWidth="1"/>
    <col min="10" max="10" width="22.8515625" style="165" customWidth="1"/>
    <col min="11" max="11" width="12.421875" style="165" customWidth="1"/>
    <col min="12" max="12" width="19.8515625" style="165" customWidth="1"/>
    <col min="13" max="13" width="30.140625" style="165" customWidth="1"/>
    <col min="14" max="14" width="15.28125" style="165" customWidth="1"/>
    <col min="15" max="15" width="16.28125" style="165" customWidth="1"/>
    <col min="16" max="16" width="32.00390625" style="165" customWidth="1"/>
    <col min="17" max="17" width="25.28125" style="165" customWidth="1"/>
    <col min="18" max="18" width="19.421875" style="165" customWidth="1"/>
    <col min="19" max="19" width="8.8515625" style="162" customWidth="1"/>
    <col min="20" max="26" width="14.140625" style="162" customWidth="1"/>
    <col min="27" max="27" width="17.421875" style="162" customWidth="1"/>
    <col min="28" max="28" width="17.00390625" style="162" customWidth="1"/>
    <col min="29" max="29" width="19.57421875" style="162" customWidth="1"/>
    <col min="30" max="30" width="20.8515625" style="162" customWidth="1"/>
    <col min="31" max="31" width="26.28125" style="162" customWidth="1"/>
    <col min="32" max="32" width="1.28515625" style="165" customWidth="1"/>
    <col min="33" max="33" width="68.421875" style="165" customWidth="1"/>
    <col min="34" max="34" width="1.421875" style="165" customWidth="1"/>
    <col min="35" max="35" width="72.57421875" style="165" customWidth="1"/>
    <col min="36" max="36" width="52.140625" style="165" customWidth="1"/>
    <col min="37" max="37" width="39.28125" style="165" customWidth="1"/>
    <col min="38" max="16384" width="8.8515625" style="162" customWidth="1"/>
  </cols>
  <sheetData>
    <row r="1" spans="2:9" s="8" customFormat="1" ht="15.75" customHeight="1">
      <c r="B1" s="116" t="s">
        <v>1503</v>
      </c>
      <c r="C1" s="64"/>
      <c r="D1" s="9"/>
      <c r="F1" s="26"/>
      <c r="G1" s="26"/>
      <c r="I1" s="11"/>
    </row>
    <row r="2" spans="2:9" s="8" customFormat="1" ht="6" customHeight="1">
      <c r="B2" s="64"/>
      <c r="C2" s="64"/>
      <c r="D2" s="9"/>
      <c r="F2" s="26"/>
      <c r="G2" s="26"/>
      <c r="I2" s="11"/>
    </row>
    <row r="3" spans="2:9" s="8" customFormat="1" ht="15.75" customHeight="1">
      <c r="B3" s="64" t="s">
        <v>1504</v>
      </c>
      <c r="C3" s="66"/>
      <c r="D3" s="9"/>
      <c r="F3" s="26"/>
      <c r="G3" s="26"/>
      <c r="I3" s="11"/>
    </row>
    <row r="4" spans="2:9" s="8" customFormat="1" ht="6" customHeight="1">
      <c r="B4" s="64"/>
      <c r="C4" s="64"/>
      <c r="D4" s="9"/>
      <c r="F4" s="26"/>
      <c r="G4" s="26"/>
      <c r="I4" s="11"/>
    </row>
    <row r="5" spans="1:37" s="294" customFormat="1" ht="6.75" customHeight="1">
      <c r="A5" s="8"/>
      <c r="B5" s="123"/>
      <c r="C5" s="123"/>
      <c r="D5" s="124"/>
      <c r="E5" s="125"/>
      <c r="F5" s="23"/>
      <c r="G5" s="23"/>
      <c r="H5" s="8"/>
      <c r="K5" s="302"/>
      <c r="AF5" s="8"/>
      <c r="AG5" s="8"/>
      <c r="AH5" s="8"/>
      <c r="AI5" s="8"/>
      <c r="AJ5" s="8"/>
      <c r="AK5" s="8"/>
    </row>
    <row r="6" spans="2:37" s="8" customFormat="1" ht="15.6">
      <c r="B6" s="67"/>
      <c r="C6" s="67"/>
      <c r="D6" s="303"/>
      <c r="E6" s="304"/>
      <c r="F6" s="36" t="s">
        <v>3</v>
      </c>
      <c r="G6" s="199"/>
      <c r="I6" s="343" t="s">
        <v>48</v>
      </c>
      <c r="J6" s="341" t="s">
        <v>32</v>
      </c>
      <c r="K6" s="344" t="s">
        <v>1967</v>
      </c>
      <c r="L6" s="341" t="s">
        <v>897</v>
      </c>
      <c r="M6" s="341" t="s">
        <v>34</v>
      </c>
      <c r="N6" s="341"/>
      <c r="O6" s="341"/>
      <c r="P6" s="341" t="s">
        <v>35</v>
      </c>
      <c r="Q6" s="341"/>
      <c r="R6" s="341" t="s">
        <v>38</v>
      </c>
      <c r="S6" s="341"/>
      <c r="T6" s="341" t="s">
        <v>25</v>
      </c>
      <c r="U6" s="341"/>
      <c r="V6" s="341"/>
      <c r="W6" s="341"/>
      <c r="X6" s="341"/>
      <c r="Y6" s="341"/>
      <c r="Z6" s="341"/>
      <c r="AA6" s="348" t="s">
        <v>45</v>
      </c>
      <c r="AB6" s="348"/>
      <c r="AC6" s="348"/>
      <c r="AD6" s="349" t="s">
        <v>26</v>
      </c>
      <c r="AE6" s="341" t="s">
        <v>232</v>
      </c>
      <c r="AG6" s="352" t="s">
        <v>197</v>
      </c>
      <c r="AI6" s="351" t="s">
        <v>184</v>
      </c>
      <c r="AJ6" s="351" t="s">
        <v>185</v>
      </c>
      <c r="AK6" s="351" t="s">
        <v>186</v>
      </c>
    </row>
    <row r="7" spans="1:37" s="11" customFormat="1" ht="30" customHeight="1">
      <c r="A7" s="59" t="s">
        <v>98</v>
      </c>
      <c r="B7" s="293" t="s">
        <v>141</v>
      </c>
      <c r="C7" s="293" t="s">
        <v>149</v>
      </c>
      <c r="D7" s="146" t="s">
        <v>4</v>
      </c>
      <c r="E7" s="293" t="s">
        <v>20</v>
      </c>
      <c r="F7" s="147" t="s">
        <v>9</v>
      </c>
      <c r="G7" s="148" t="s">
        <v>1505</v>
      </c>
      <c r="H7" s="8"/>
      <c r="I7" s="343"/>
      <c r="J7" s="341"/>
      <c r="K7" s="345"/>
      <c r="L7" s="341"/>
      <c r="M7" s="293" t="s">
        <v>33</v>
      </c>
      <c r="N7" s="293" t="s">
        <v>27</v>
      </c>
      <c r="O7" s="293" t="s">
        <v>28</v>
      </c>
      <c r="P7" s="293" t="s">
        <v>36</v>
      </c>
      <c r="Q7" s="293" t="s">
        <v>37</v>
      </c>
      <c r="R7" s="293" t="s">
        <v>39</v>
      </c>
      <c r="S7" s="293" t="s">
        <v>29</v>
      </c>
      <c r="T7" s="293" t="s">
        <v>40</v>
      </c>
      <c r="U7" s="293" t="s">
        <v>30</v>
      </c>
      <c r="V7" s="293" t="s">
        <v>41</v>
      </c>
      <c r="W7" s="293" t="s">
        <v>42</v>
      </c>
      <c r="X7" s="293" t="s">
        <v>43</v>
      </c>
      <c r="Y7" s="293" t="s">
        <v>31</v>
      </c>
      <c r="Z7" s="293" t="s">
        <v>44</v>
      </c>
      <c r="AA7" s="293" t="s">
        <v>641</v>
      </c>
      <c r="AB7" s="293" t="s">
        <v>46</v>
      </c>
      <c r="AC7" s="293" t="s">
        <v>642</v>
      </c>
      <c r="AD7" s="350"/>
      <c r="AE7" s="341"/>
      <c r="AF7" s="8"/>
      <c r="AG7" s="344"/>
      <c r="AH7" s="8"/>
      <c r="AI7" s="351"/>
      <c r="AJ7" s="351"/>
      <c r="AK7" s="351"/>
    </row>
    <row r="8" spans="2:37" s="294" customFormat="1" ht="6.75" customHeight="1">
      <c r="B8" s="68"/>
      <c r="C8" s="68"/>
      <c r="D8" s="118"/>
      <c r="E8" s="119"/>
      <c r="F8" s="23"/>
      <c r="G8" s="23"/>
      <c r="H8" s="8"/>
      <c r="I8" s="11"/>
      <c r="J8" s="8"/>
      <c r="K8" s="8"/>
      <c r="L8" s="8"/>
      <c r="M8" s="8"/>
      <c r="N8" s="8"/>
      <c r="O8" s="8"/>
      <c r="P8" s="8"/>
      <c r="Q8" s="8"/>
      <c r="R8" s="8"/>
      <c r="AF8" s="8"/>
      <c r="AG8" s="8"/>
      <c r="AH8" s="8"/>
      <c r="AI8" s="8"/>
      <c r="AJ8" s="8"/>
      <c r="AK8" s="8"/>
    </row>
    <row r="9" spans="2:37" s="305" customFormat="1" ht="171.6">
      <c r="B9" s="44" t="s">
        <v>1506</v>
      </c>
      <c r="C9" s="44" t="s">
        <v>1507</v>
      </c>
      <c r="D9" s="44" t="s">
        <v>1508</v>
      </c>
      <c r="E9" s="221" t="s">
        <v>0</v>
      </c>
      <c r="F9" s="122">
        <v>3000</v>
      </c>
      <c r="G9" s="149">
        <f>F9-500</f>
        <v>2500</v>
      </c>
      <c r="I9" s="62" t="s">
        <v>1509</v>
      </c>
      <c r="J9" s="62" t="s">
        <v>1510</v>
      </c>
      <c r="K9" s="62" t="s">
        <v>1968</v>
      </c>
      <c r="L9" s="62" t="s">
        <v>318</v>
      </c>
      <c r="M9" s="62" t="s">
        <v>1511</v>
      </c>
      <c r="N9" s="62" t="s">
        <v>1512</v>
      </c>
      <c r="O9" s="62" t="s">
        <v>1513</v>
      </c>
      <c r="P9" s="62" t="s">
        <v>1514</v>
      </c>
      <c r="Q9" s="62" t="s">
        <v>1515</v>
      </c>
      <c r="R9" s="62" t="s">
        <v>1516</v>
      </c>
      <c r="S9" s="62" t="s">
        <v>920</v>
      </c>
      <c r="T9" s="62" t="s">
        <v>60</v>
      </c>
      <c r="U9" s="62" t="s">
        <v>1517</v>
      </c>
      <c r="V9" s="62" t="s">
        <v>60</v>
      </c>
      <c r="W9" s="62" t="s">
        <v>1518</v>
      </c>
      <c r="X9" s="62" t="s">
        <v>60</v>
      </c>
      <c r="Y9" s="62" t="s">
        <v>60</v>
      </c>
      <c r="Z9" s="62" t="s">
        <v>60</v>
      </c>
      <c r="AA9" s="62" t="s">
        <v>1519</v>
      </c>
      <c r="AB9" s="62" t="s">
        <v>1520</v>
      </c>
      <c r="AC9" s="62" t="s">
        <v>60</v>
      </c>
      <c r="AD9" s="62" t="s">
        <v>60</v>
      </c>
      <c r="AE9" s="62" t="s">
        <v>1521</v>
      </c>
      <c r="AG9" s="62"/>
      <c r="AI9" s="62"/>
      <c r="AJ9" s="62" t="s">
        <v>1522</v>
      </c>
      <c r="AK9" s="62"/>
    </row>
    <row r="10" spans="1:37" s="305" customFormat="1" ht="249" customHeight="1">
      <c r="A10" s="294"/>
      <c r="B10" s="44" t="s">
        <v>1506</v>
      </c>
      <c r="C10" s="44" t="s">
        <v>1523</v>
      </c>
      <c r="D10" s="44" t="s">
        <v>1524</v>
      </c>
      <c r="E10" s="221" t="s">
        <v>0</v>
      </c>
      <c r="F10" s="122">
        <v>2000</v>
      </c>
      <c r="G10" s="149">
        <f>F10-172</f>
        <v>1828</v>
      </c>
      <c r="I10" s="62" t="s">
        <v>1509</v>
      </c>
      <c r="J10" s="62" t="s">
        <v>1525</v>
      </c>
      <c r="K10" s="62" t="s">
        <v>1968</v>
      </c>
      <c r="L10" s="62" t="s">
        <v>1526</v>
      </c>
      <c r="M10" s="62" t="s">
        <v>1527</v>
      </c>
      <c r="N10" s="62" t="s">
        <v>1528</v>
      </c>
      <c r="O10" s="62" t="s">
        <v>1529</v>
      </c>
      <c r="P10" s="62" t="s">
        <v>1530</v>
      </c>
      <c r="Q10" s="62"/>
      <c r="R10" s="62" t="s">
        <v>1531</v>
      </c>
      <c r="S10" s="62" t="s">
        <v>920</v>
      </c>
      <c r="T10" s="62" t="s">
        <v>60</v>
      </c>
      <c r="U10" s="62" t="s">
        <v>1532</v>
      </c>
      <c r="V10" s="62" t="s">
        <v>60</v>
      </c>
      <c r="W10" s="62" t="s">
        <v>60</v>
      </c>
      <c r="X10" s="62" t="s">
        <v>1533</v>
      </c>
      <c r="Y10" s="62" t="s">
        <v>60</v>
      </c>
      <c r="Z10" s="62" t="s">
        <v>1534</v>
      </c>
      <c r="AA10" s="62" t="s">
        <v>1535</v>
      </c>
      <c r="AB10" s="62" t="s">
        <v>1536</v>
      </c>
      <c r="AC10" s="62" t="s">
        <v>60</v>
      </c>
      <c r="AD10" s="62" t="s">
        <v>60</v>
      </c>
      <c r="AE10" s="62" t="s">
        <v>1537</v>
      </c>
      <c r="AG10" s="52" t="s">
        <v>1538</v>
      </c>
      <c r="AI10" s="62" t="s">
        <v>1539</v>
      </c>
      <c r="AJ10" s="62"/>
      <c r="AK10" s="62"/>
    </row>
    <row r="11" spans="2:37" s="294" customFormat="1" ht="6.75" customHeight="1">
      <c r="B11" s="123"/>
      <c r="C11" s="123"/>
      <c r="D11" s="124"/>
      <c r="E11" s="125"/>
      <c r="F11" s="23"/>
      <c r="G11" s="23"/>
      <c r="H11" s="8"/>
      <c r="I11" s="62"/>
      <c r="J11" s="62"/>
      <c r="K11" s="62"/>
      <c r="L11" s="62"/>
      <c r="M11" s="62"/>
      <c r="N11" s="62"/>
      <c r="O11" s="62"/>
      <c r="P11" s="62"/>
      <c r="Q11" s="62"/>
      <c r="R11" s="62"/>
      <c r="S11" s="62"/>
      <c r="T11" s="62"/>
      <c r="U11" s="62"/>
      <c r="V11" s="62"/>
      <c r="W11" s="62"/>
      <c r="X11" s="62"/>
      <c r="Y11" s="62"/>
      <c r="Z11" s="62"/>
      <c r="AA11" s="62"/>
      <c r="AB11" s="62"/>
      <c r="AC11" s="62"/>
      <c r="AD11" s="62"/>
      <c r="AE11" s="62"/>
      <c r="AF11" s="8"/>
      <c r="AG11" s="8"/>
      <c r="AH11" s="8"/>
      <c r="AI11" s="8"/>
      <c r="AJ11" s="8"/>
      <c r="AK11" s="8"/>
    </row>
    <row r="12" spans="2:37" s="294" customFormat="1" ht="340.2" customHeight="1">
      <c r="B12" s="127" t="s">
        <v>1540</v>
      </c>
      <c r="C12" s="127" t="s">
        <v>1541</v>
      </c>
      <c r="D12" s="62" t="s">
        <v>1542</v>
      </c>
      <c r="E12" s="127" t="s">
        <v>812</v>
      </c>
      <c r="F12" s="122">
        <v>756</v>
      </c>
      <c r="G12" s="149">
        <f>F12</f>
        <v>756</v>
      </c>
      <c r="I12" s="62" t="s">
        <v>1509</v>
      </c>
      <c r="J12" s="62" t="s">
        <v>1543</v>
      </c>
      <c r="K12" s="62" t="s">
        <v>1968</v>
      </c>
      <c r="L12" s="62" t="s">
        <v>318</v>
      </c>
      <c r="M12" s="62" t="s">
        <v>1544</v>
      </c>
      <c r="N12" s="62" t="s">
        <v>1545</v>
      </c>
      <c r="O12" s="62">
        <v>2015</v>
      </c>
      <c r="P12" s="62" t="s">
        <v>1546</v>
      </c>
      <c r="Q12" s="62"/>
      <c r="R12" s="62" t="s">
        <v>1547</v>
      </c>
      <c r="S12" s="62" t="s">
        <v>920</v>
      </c>
      <c r="T12" s="62" t="s">
        <v>60</v>
      </c>
      <c r="U12" s="62" t="s">
        <v>1548</v>
      </c>
      <c r="V12" s="62" t="s">
        <v>60</v>
      </c>
      <c r="W12" s="62" t="s">
        <v>60</v>
      </c>
      <c r="X12" s="62" t="s">
        <v>60</v>
      </c>
      <c r="Y12" s="62" t="s">
        <v>1549</v>
      </c>
      <c r="Z12" s="62" t="s">
        <v>60</v>
      </c>
      <c r="AA12" s="62" t="s">
        <v>1550</v>
      </c>
      <c r="AB12" s="62" t="s">
        <v>1551</v>
      </c>
      <c r="AC12" s="62" t="s">
        <v>60</v>
      </c>
      <c r="AD12" s="62" t="s">
        <v>60</v>
      </c>
      <c r="AE12" s="62" t="s">
        <v>1552</v>
      </c>
      <c r="AG12" s="62" t="s">
        <v>1553</v>
      </c>
      <c r="AI12" s="52" t="s">
        <v>1554</v>
      </c>
      <c r="AJ12" s="62"/>
      <c r="AK12" s="62"/>
    </row>
    <row r="13" spans="1:69" s="165" customFormat="1" ht="15">
      <c r="A13" s="294"/>
      <c r="B13" s="162"/>
      <c r="C13" s="162"/>
      <c r="D13" s="162"/>
      <c r="E13" s="162"/>
      <c r="F13" s="163"/>
      <c r="G13" s="164"/>
      <c r="I13" s="240"/>
      <c r="S13" s="162"/>
      <c r="T13" s="162"/>
      <c r="U13" s="162"/>
      <c r="V13" s="162"/>
      <c r="W13" s="162"/>
      <c r="X13" s="162"/>
      <c r="Y13" s="162"/>
      <c r="Z13" s="162"/>
      <c r="AA13" s="162"/>
      <c r="AB13" s="162"/>
      <c r="AC13" s="162"/>
      <c r="AD13" s="162"/>
      <c r="AE13" s="162"/>
      <c r="AL13" s="162"/>
      <c r="AM13" s="162"/>
      <c r="AN13" s="162"/>
      <c r="AO13" s="162"/>
      <c r="AP13" s="162"/>
      <c r="AQ13" s="162"/>
      <c r="AR13" s="162"/>
      <c r="AS13" s="162"/>
      <c r="AT13" s="162"/>
      <c r="AU13" s="162"/>
      <c r="AV13" s="162"/>
      <c r="AW13" s="162"/>
      <c r="AX13" s="162"/>
      <c r="AY13" s="162"/>
      <c r="AZ13" s="162"/>
      <c r="BA13" s="162"/>
      <c r="BB13" s="162"/>
      <c r="BC13" s="162"/>
      <c r="BD13" s="162"/>
      <c r="BE13" s="162"/>
      <c r="BF13" s="162"/>
      <c r="BG13" s="162"/>
      <c r="BH13" s="162"/>
      <c r="BI13" s="162"/>
      <c r="BJ13" s="162"/>
      <c r="BK13" s="162"/>
      <c r="BL13" s="162"/>
      <c r="BM13" s="162"/>
      <c r="BN13" s="162"/>
      <c r="BO13" s="162"/>
      <c r="BP13" s="162"/>
      <c r="BQ13" s="162"/>
    </row>
    <row r="14" ht="15">
      <c r="A14" s="254"/>
    </row>
  </sheetData>
  <mergeCells count="15">
    <mergeCell ref="R6:S6"/>
    <mergeCell ref="K6:K7"/>
    <mergeCell ref="I6:I7"/>
    <mergeCell ref="J6:J7"/>
    <mergeCell ref="L6:L7"/>
    <mergeCell ref="M6:O6"/>
    <mergeCell ref="P6:Q6"/>
    <mergeCell ref="AJ6:AJ7"/>
    <mergeCell ref="AK6:AK7"/>
    <mergeCell ref="T6:Z6"/>
    <mergeCell ref="AA6:AC6"/>
    <mergeCell ref="AD6:AD7"/>
    <mergeCell ref="AE6:AE7"/>
    <mergeCell ref="AG6:AG7"/>
    <mergeCell ref="AI6:AI7"/>
  </mergeCells>
  <printOptions/>
  <pageMargins left="0.7" right="0.7" top="0.75" bottom="0.75" header="0.3" footer="0.3"/>
  <pageSetup horizontalDpi="600" verticalDpi="600" orientation="portrait" paperSize="9" scale="1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86FA5-9623-475B-9D36-483BD2C821DE}">
  <dimension ref="A1:AK23"/>
  <sheetViews>
    <sheetView zoomScale="70" zoomScaleNormal="70" workbookViewId="0" topLeftCell="B1">
      <pane xSplit="6" ySplit="10" topLeftCell="AJ17" activePane="bottomRight" state="frozen"/>
      <selection pane="topLeft" activeCell="B1" sqref="B1"/>
      <selection pane="topRight" activeCell="H1" sqref="H1"/>
      <selection pane="bottomLeft" activeCell="B11" sqref="B11"/>
      <selection pane="bottomRight" activeCell="AG40" sqref="AG40"/>
    </sheetView>
  </sheetViews>
  <sheetFormatPr defaultColWidth="9.140625" defaultRowHeight="15"/>
  <cols>
    <col min="1" max="1" width="7.421875" style="154" hidden="1" customWidth="1"/>
    <col min="2" max="2" width="21.421875" style="162" bestFit="1" customWidth="1"/>
    <col min="3" max="3" width="22.00390625" style="162" customWidth="1"/>
    <col min="4" max="4" width="40.8515625" style="162" customWidth="1"/>
    <col min="5" max="5" width="18.28125" style="162" bestFit="1" customWidth="1"/>
    <col min="6" max="6" width="11.8515625" style="163" hidden="1" customWidth="1"/>
    <col min="7" max="7" width="17.00390625" style="164" customWidth="1"/>
    <col min="8" max="8" width="1.28515625" style="165" customWidth="1"/>
    <col min="9" max="9" width="9.8515625" style="165" customWidth="1"/>
    <col min="10" max="10" width="25.140625" style="166" customWidth="1"/>
    <col min="11" max="11" width="12.421875" style="166" customWidth="1"/>
    <col min="12" max="12" width="16.57421875" style="167" customWidth="1"/>
    <col min="13" max="13" width="67.421875" style="167" customWidth="1"/>
    <col min="14" max="14" width="25.7109375" style="167" customWidth="1"/>
    <col min="15" max="15" width="14.7109375" style="167" customWidth="1"/>
    <col min="16" max="16" width="33.7109375" style="167" customWidth="1"/>
    <col min="17" max="17" width="35.28125" style="167" customWidth="1"/>
    <col min="18" max="18" width="28.00390625" style="168" customWidth="1"/>
    <col min="19" max="19" width="24.28125" style="168" customWidth="1"/>
    <col min="20" max="20" width="21.7109375" style="168" customWidth="1"/>
    <col min="21" max="21" width="29.00390625" style="168" customWidth="1"/>
    <col min="22" max="22" width="17.7109375" style="168" customWidth="1"/>
    <col min="23" max="23" width="29.00390625" style="168" customWidth="1"/>
    <col min="24" max="24" width="18.140625" style="168" customWidth="1"/>
    <col min="25" max="26" width="17.7109375" style="168" customWidth="1"/>
    <col min="27" max="27" width="22.421875" style="168" customWidth="1"/>
    <col min="28" max="28" width="33.8515625" style="168" customWidth="1"/>
    <col min="29" max="29" width="35.28125" style="168" customWidth="1"/>
    <col min="30" max="30" width="39.140625" style="168" customWidth="1"/>
    <col min="31" max="31" width="45.140625" style="168" customWidth="1"/>
    <col min="32" max="32" width="2.421875" style="162" customWidth="1"/>
    <col min="33" max="33" width="122.00390625" style="165" customWidth="1"/>
    <col min="34" max="34" width="2.421875" style="162" customWidth="1"/>
    <col min="35" max="35" width="91.00390625" style="165" customWidth="1"/>
    <col min="36" max="36" width="77.140625" style="165" customWidth="1"/>
    <col min="37" max="37" width="43.7109375" style="162" customWidth="1"/>
    <col min="38" max="16384" width="8.8515625" style="162" customWidth="1"/>
  </cols>
  <sheetData>
    <row r="1" spans="1:31" s="8" customFormat="1" ht="15.75" customHeight="1">
      <c r="A1" s="56"/>
      <c r="B1" s="116" t="s">
        <v>1494</v>
      </c>
      <c r="C1" s="64"/>
      <c r="D1" s="9"/>
      <c r="F1" s="26"/>
      <c r="G1" s="26"/>
      <c r="J1" s="9"/>
      <c r="K1" s="9"/>
      <c r="L1" s="9"/>
      <c r="M1" s="9"/>
      <c r="N1" s="9"/>
      <c r="O1" s="9"/>
      <c r="P1" s="9"/>
      <c r="Q1" s="9"/>
      <c r="R1" s="9"/>
      <c r="S1" s="9"/>
      <c r="T1" s="9"/>
      <c r="U1" s="9"/>
      <c r="V1" s="9"/>
      <c r="W1" s="9"/>
      <c r="X1" s="9"/>
      <c r="Y1" s="9"/>
      <c r="Z1" s="9"/>
      <c r="AA1" s="9"/>
      <c r="AB1" s="9"/>
      <c r="AC1" s="9"/>
      <c r="AD1" s="9"/>
      <c r="AE1" s="9"/>
    </row>
    <row r="2" spans="1:31" s="8" customFormat="1" ht="6" customHeight="1">
      <c r="A2" s="56"/>
      <c r="B2" s="64"/>
      <c r="C2" s="64"/>
      <c r="D2" s="9"/>
      <c r="F2" s="26"/>
      <c r="G2" s="26"/>
      <c r="J2" s="9"/>
      <c r="K2" s="9"/>
      <c r="L2" s="9"/>
      <c r="M2" s="9"/>
      <c r="N2" s="9"/>
      <c r="O2" s="9"/>
      <c r="P2" s="9"/>
      <c r="Q2" s="9"/>
      <c r="R2" s="9"/>
      <c r="S2" s="9"/>
      <c r="T2" s="9"/>
      <c r="U2" s="9"/>
      <c r="V2" s="9"/>
      <c r="W2" s="9"/>
      <c r="X2" s="9"/>
      <c r="Y2" s="9"/>
      <c r="Z2" s="9"/>
      <c r="AA2" s="9"/>
      <c r="AB2" s="9"/>
      <c r="AC2" s="9"/>
      <c r="AD2" s="9"/>
      <c r="AE2" s="9"/>
    </row>
    <row r="3" spans="1:31" s="134" customFormat="1" ht="20.25" customHeight="1" hidden="1">
      <c r="A3" s="131"/>
      <c r="B3" s="132"/>
      <c r="C3" s="132" t="s">
        <v>5</v>
      </c>
      <c r="D3" s="133"/>
      <c r="F3" s="135"/>
      <c r="G3" s="135"/>
      <c r="J3" s="133"/>
      <c r="K3" s="133"/>
      <c r="L3" s="133"/>
      <c r="M3" s="133"/>
      <c r="N3" s="133"/>
      <c r="O3" s="133"/>
      <c r="P3" s="133"/>
      <c r="Q3" s="133"/>
      <c r="R3" s="133"/>
      <c r="S3" s="133"/>
      <c r="T3" s="133"/>
      <c r="U3" s="133"/>
      <c r="V3" s="133"/>
      <c r="W3" s="133"/>
      <c r="X3" s="133"/>
      <c r="Y3" s="133"/>
      <c r="Z3" s="133"/>
      <c r="AA3" s="133"/>
      <c r="AB3" s="133"/>
      <c r="AC3" s="133"/>
      <c r="AD3" s="133"/>
      <c r="AE3" s="133"/>
    </row>
    <row r="4" spans="1:31" s="8" customFormat="1" ht="6" customHeight="1" hidden="1">
      <c r="A4" s="56"/>
      <c r="B4" s="10"/>
      <c r="C4" s="10"/>
      <c r="F4" s="26"/>
      <c r="G4" s="26"/>
      <c r="J4" s="9"/>
      <c r="K4" s="9"/>
      <c r="L4" s="9"/>
      <c r="M4" s="9"/>
      <c r="N4" s="9"/>
      <c r="O4" s="9"/>
      <c r="P4" s="9"/>
      <c r="Q4" s="9"/>
      <c r="R4" s="9"/>
      <c r="S4" s="9"/>
      <c r="T4" s="9"/>
      <c r="U4" s="9"/>
      <c r="V4" s="9"/>
      <c r="W4" s="9"/>
      <c r="X4" s="9"/>
      <c r="Y4" s="9"/>
      <c r="Z4" s="9"/>
      <c r="AA4" s="9"/>
      <c r="AB4" s="9"/>
      <c r="AC4" s="9"/>
      <c r="AD4" s="9"/>
      <c r="AE4" s="9"/>
    </row>
    <row r="5" spans="1:36" s="143" customFormat="1" ht="18.75" customHeight="1" hidden="1">
      <c r="A5" s="136"/>
      <c r="B5" s="136"/>
      <c r="C5" s="342" t="s">
        <v>6</v>
      </c>
      <c r="D5" s="342"/>
      <c r="E5" s="137"/>
      <c r="F5" s="138"/>
      <c r="G5" s="139"/>
      <c r="H5" s="140"/>
      <c r="I5" s="140"/>
      <c r="J5" s="141"/>
      <c r="K5" s="141"/>
      <c r="L5" s="141"/>
      <c r="M5" s="141"/>
      <c r="N5" s="141"/>
      <c r="O5" s="141"/>
      <c r="P5" s="141"/>
      <c r="Q5" s="141"/>
      <c r="R5" s="142"/>
      <c r="S5" s="142"/>
      <c r="T5" s="142"/>
      <c r="U5" s="142"/>
      <c r="V5" s="142"/>
      <c r="W5" s="142"/>
      <c r="X5" s="142"/>
      <c r="Y5" s="142"/>
      <c r="Z5" s="142"/>
      <c r="AA5" s="142"/>
      <c r="AB5" s="142"/>
      <c r="AC5" s="142"/>
      <c r="AD5" s="142"/>
      <c r="AE5" s="142"/>
      <c r="AG5" s="140"/>
      <c r="AI5" s="140"/>
      <c r="AJ5" s="140"/>
    </row>
    <row r="6" spans="1:31" s="8" customFormat="1" ht="15.75" customHeight="1">
      <c r="A6" s="56"/>
      <c r="B6" s="64" t="s">
        <v>1312</v>
      </c>
      <c r="C6" s="66"/>
      <c r="D6" s="9"/>
      <c r="F6" s="26"/>
      <c r="G6" s="26"/>
      <c r="J6" s="9"/>
      <c r="K6" s="9"/>
      <c r="N6" s="9"/>
      <c r="O6" s="9"/>
      <c r="P6" s="9"/>
      <c r="Q6" s="9"/>
      <c r="R6" s="9"/>
      <c r="S6" s="9"/>
      <c r="T6" s="9"/>
      <c r="U6" s="9"/>
      <c r="V6" s="9"/>
      <c r="W6" s="9"/>
      <c r="X6" s="9"/>
      <c r="Y6" s="9"/>
      <c r="Z6" s="9"/>
      <c r="AB6" s="9"/>
      <c r="AC6" s="9"/>
      <c r="AD6" s="9"/>
      <c r="AE6" s="9"/>
    </row>
    <row r="7" spans="1:31" s="8" customFormat="1" ht="6" customHeight="1">
      <c r="A7" s="56"/>
      <c r="B7" s="64"/>
      <c r="C7" s="64"/>
      <c r="D7" s="9"/>
      <c r="F7" s="26"/>
      <c r="G7" s="26"/>
      <c r="J7" s="9"/>
      <c r="K7" s="9"/>
      <c r="L7" s="9"/>
      <c r="M7" s="9"/>
      <c r="N7" s="9"/>
      <c r="O7" s="9"/>
      <c r="P7" s="9"/>
      <c r="Q7" s="9"/>
      <c r="R7" s="9"/>
      <c r="S7" s="9"/>
      <c r="T7" s="9"/>
      <c r="U7" s="9"/>
      <c r="V7" s="9"/>
      <c r="W7" s="9"/>
      <c r="X7" s="9"/>
      <c r="Y7" s="9"/>
      <c r="Z7" s="9"/>
      <c r="AA7" s="9"/>
      <c r="AB7" s="9"/>
      <c r="AC7" s="9"/>
      <c r="AD7" s="9"/>
      <c r="AE7" s="9"/>
    </row>
    <row r="8" spans="1:37" s="8" customFormat="1" ht="29.4" customHeight="1">
      <c r="A8" s="56"/>
      <c r="B8" s="67"/>
      <c r="C8" s="67"/>
      <c r="D8" s="12"/>
      <c r="F8" s="36" t="s">
        <v>3</v>
      </c>
      <c r="G8" s="55" t="s">
        <v>3</v>
      </c>
      <c r="I8" s="343" t="s">
        <v>48</v>
      </c>
      <c r="J8" s="341" t="s">
        <v>32</v>
      </c>
      <c r="K8" s="344" t="s">
        <v>1967</v>
      </c>
      <c r="L8" s="341" t="s">
        <v>897</v>
      </c>
      <c r="M8" s="341" t="s">
        <v>34</v>
      </c>
      <c r="N8" s="341"/>
      <c r="O8" s="341"/>
      <c r="P8" s="341" t="s">
        <v>35</v>
      </c>
      <c r="Q8" s="341"/>
      <c r="R8" s="341" t="s">
        <v>38</v>
      </c>
      <c r="S8" s="341"/>
      <c r="T8" s="341" t="s">
        <v>25</v>
      </c>
      <c r="U8" s="341"/>
      <c r="V8" s="341"/>
      <c r="W8" s="341"/>
      <c r="X8" s="341"/>
      <c r="Y8" s="341"/>
      <c r="Z8" s="341"/>
      <c r="AA8" s="348" t="s">
        <v>45</v>
      </c>
      <c r="AB8" s="348"/>
      <c r="AC8" s="348"/>
      <c r="AD8" s="349" t="s">
        <v>26</v>
      </c>
      <c r="AE8" s="341" t="s">
        <v>232</v>
      </c>
      <c r="AG8" s="352" t="s">
        <v>197</v>
      </c>
      <c r="AI8" s="351" t="s">
        <v>184</v>
      </c>
      <c r="AJ8" s="351" t="s">
        <v>185</v>
      </c>
      <c r="AK8" s="351" t="s">
        <v>186</v>
      </c>
    </row>
    <row r="9" spans="1:37" s="11" customFormat="1" ht="47.4" customHeight="1">
      <c r="A9" s="59" t="s">
        <v>98</v>
      </c>
      <c r="B9" s="281" t="s">
        <v>141</v>
      </c>
      <c r="C9" s="281" t="s">
        <v>149</v>
      </c>
      <c r="D9" s="146" t="s">
        <v>4</v>
      </c>
      <c r="E9" s="281" t="s">
        <v>20</v>
      </c>
      <c r="F9" s="147" t="s">
        <v>9</v>
      </c>
      <c r="G9" s="148" t="s">
        <v>13</v>
      </c>
      <c r="H9" s="8"/>
      <c r="I9" s="343"/>
      <c r="J9" s="341"/>
      <c r="K9" s="345"/>
      <c r="L9" s="341"/>
      <c r="M9" s="281" t="s">
        <v>33</v>
      </c>
      <c r="N9" s="281" t="s">
        <v>27</v>
      </c>
      <c r="O9" s="281" t="s">
        <v>28</v>
      </c>
      <c r="P9" s="281" t="s">
        <v>36</v>
      </c>
      <c r="Q9" s="281" t="s">
        <v>37</v>
      </c>
      <c r="R9" s="281" t="s">
        <v>39</v>
      </c>
      <c r="S9" s="281" t="s">
        <v>29</v>
      </c>
      <c r="T9" s="281" t="s">
        <v>40</v>
      </c>
      <c r="U9" s="281" t="s">
        <v>30</v>
      </c>
      <c r="V9" s="281" t="s">
        <v>41</v>
      </c>
      <c r="W9" s="281" t="s">
        <v>42</v>
      </c>
      <c r="X9" s="281" t="s">
        <v>43</v>
      </c>
      <c r="Y9" s="281" t="s">
        <v>31</v>
      </c>
      <c r="Z9" s="281" t="s">
        <v>44</v>
      </c>
      <c r="AA9" s="281" t="s">
        <v>132</v>
      </c>
      <c r="AB9" s="281" t="s">
        <v>46</v>
      </c>
      <c r="AC9" s="281" t="s">
        <v>47</v>
      </c>
      <c r="AD9" s="350"/>
      <c r="AE9" s="341"/>
      <c r="AG9" s="344"/>
      <c r="AI9" s="351"/>
      <c r="AJ9" s="351"/>
      <c r="AK9" s="351"/>
    </row>
    <row r="10" spans="1:36" s="282" customFormat="1" ht="13.2">
      <c r="A10" s="56"/>
      <c r="B10" s="68"/>
      <c r="C10" s="68"/>
      <c r="D10" s="118"/>
      <c r="E10" s="119"/>
      <c r="F10" s="23"/>
      <c r="G10" s="23"/>
      <c r="H10" s="8"/>
      <c r="I10" s="8"/>
      <c r="J10" s="120"/>
      <c r="K10" s="120"/>
      <c r="L10" s="120"/>
      <c r="M10" s="120"/>
      <c r="N10" s="120"/>
      <c r="O10" s="120"/>
      <c r="P10" s="120"/>
      <c r="Q10" s="120"/>
      <c r="R10" s="120"/>
      <c r="S10" s="120"/>
      <c r="T10" s="120"/>
      <c r="U10" s="120"/>
      <c r="V10" s="120"/>
      <c r="W10" s="120"/>
      <c r="X10" s="120"/>
      <c r="Y10" s="120"/>
      <c r="Z10" s="120"/>
      <c r="AA10" s="120"/>
      <c r="AB10" s="120"/>
      <c r="AC10" s="120"/>
      <c r="AD10" s="120"/>
      <c r="AE10" s="120"/>
      <c r="AG10" s="8"/>
      <c r="AI10" s="8"/>
      <c r="AJ10" s="8"/>
    </row>
    <row r="11" spans="1:36" s="282" customFormat="1" ht="7.2" customHeight="1">
      <c r="A11" s="56"/>
      <c r="B11" s="286"/>
      <c r="C11" s="287"/>
      <c r="D11" s="286"/>
      <c r="E11" s="288"/>
      <c r="F11" s="289"/>
      <c r="G11" s="290"/>
      <c r="I11" s="62"/>
      <c r="J11" s="62"/>
      <c r="K11" s="62"/>
      <c r="L11" s="62"/>
      <c r="M11" s="62"/>
      <c r="N11" s="62"/>
      <c r="O11" s="62"/>
      <c r="P11" s="62"/>
      <c r="Q11" s="62"/>
      <c r="R11" s="62"/>
      <c r="S11" s="62"/>
      <c r="T11" s="62"/>
      <c r="U11" s="62"/>
      <c r="V11" s="62"/>
      <c r="W11" s="62"/>
      <c r="X11" s="62"/>
      <c r="Y11" s="62"/>
      <c r="Z11" s="62"/>
      <c r="AA11" s="62"/>
      <c r="AB11" s="62"/>
      <c r="AC11" s="62"/>
      <c r="AD11" s="62"/>
      <c r="AE11" s="62"/>
      <c r="AG11" s="62"/>
      <c r="AI11" s="8"/>
      <c r="AJ11" s="8"/>
    </row>
    <row r="12" spans="1:37" s="282" customFormat="1" ht="210" customHeight="1">
      <c r="A12" s="56" t="s">
        <v>187</v>
      </c>
      <c r="B12" s="62" t="s">
        <v>1313</v>
      </c>
      <c r="C12" s="62" t="s">
        <v>1313</v>
      </c>
      <c r="D12" s="69" t="s">
        <v>1314</v>
      </c>
      <c r="E12" s="24" t="s">
        <v>24</v>
      </c>
      <c r="F12" s="40">
        <v>4514</v>
      </c>
      <c r="G12" s="212">
        <f>F12</f>
        <v>4514</v>
      </c>
      <c r="I12" s="44" t="s">
        <v>1315</v>
      </c>
      <c r="J12" s="346" t="s">
        <v>1316</v>
      </c>
      <c r="K12" s="296" t="s">
        <v>1968</v>
      </c>
      <c r="L12" s="44" t="s">
        <v>1317</v>
      </c>
      <c r="M12" s="44" t="s">
        <v>1318</v>
      </c>
      <c r="N12" s="346" t="s">
        <v>1319</v>
      </c>
      <c r="O12" s="44">
        <v>2013</v>
      </c>
      <c r="P12" s="62" t="s">
        <v>1320</v>
      </c>
      <c r="Q12" s="62" t="s">
        <v>1321</v>
      </c>
      <c r="R12" s="346" t="s">
        <v>1322</v>
      </c>
      <c r="S12" s="346" t="s">
        <v>112</v>
      </c>
      <c r="T12" s="62" t="s">
        <v>658</v>
      </c>
      <c r="U12" s="62" t="s">
        <v>1323</v>
      </c>
      <c r="V12" s="62" t="s">
        <v>1324</v>
      </c>
      <c r="W12" s="62" t="s">
        <v>1325</v>
      </c>
      <c r="X12" s="62" t="s">
        <v>658</v>
      </c>
      <c r="Y12" s="62" t="s">
        <v>658</v>
      </c>
      <c r="Z12" s="62" t="s">
        <v>658</v>
      </c>
      <c r="AA12" s="62" t="s">
        <v>1326</v>
      </c>
      <c r="AB12" s="346" t="s">
        <v>1327</v>
      </c>
      <c r="AC12" s="346" t="s">
        <v>1328</v>
      </c>
      <c r="AD12" s="346" t="s">
        <v>1329</v>
      </c>
      <c r="AE12" s="62"/>
      <c r="AF12" s="8"/>
      <c r="AG12" s="44"/>
      <c r="AH12" s="8"/>
      <c r="AI12" s="44" t="s">
        <v>1330</v>
      </c>
      <c r="AJ12" s="44" t="s">
        <v>209</v>
      </c>
      <c r="AK12" s="44"/>
    </row>
    <row r="13" spans="1:37" s="282" customFormat="1" ht="171.6">
      <c r="A13" s="56" t="s">
        <v>187</v>
      </c>
      <c r="B13" s="62" t="s">
        <v>1313</v>
      </c>
      <c r="C13" s="62" t="s">
        <v>1313</v>
      </c>
      <c r="D13" s="69" t="s">
        <v>1331</v>
      </c>
      <c r="E13" s="24" t="s">
        <v>24</v>
      </c>
      <c r="F13" s="40">
        <v>9592</v>
      </c>
      <c r="G13" s="212">
        <f>F13</f>
        <v>9592</v>
      </c>
      <c r="I13" s="44" t="s">
        <v>1315</v>
      </c>
      <c r="J13" s="347"/>
      <c r="K13" s="297" t="s">
        <v>1968</v>
      </c>
      <c r="L13" s="44" t="s">
        <v>1332</v>
      </c>
      <c r="M13" s="44" t="s">
        <v>1333</v>
      </c>
      <c r="N13" s="347"/>
      <c r="O13" s="44">
        <v>1995</v>
      </c>
      <c r="P13" s="62" t="s">
        <v>1334</v>
      </c>
      <c r="Q13" s="62" t="s">
        <v>1335</v>
      </c>
      <c r="R13" s="347"/>
      <c r="S13" s="347"/>
      <c r="T13" s="54" t="s">
        <v>1336</v>
      </c>
      <c r="U13" s="54" t="s">
        <v>1336</v>
      </c>
      <c r="V13" s="54" t="s">
        <v>1336</v>
      </c>
      <c r="W13" s="54" t="s">
        <v>1336</v>
      </c>
      <c r="X13" s="54" t="s">
        <v>1336</v>
      </c>
      <c r="Y13" s="54" t="s">
        <v>1336</v>
      </c>
      <c r="Z13" s="54" t="s">
        <v>1336</v>
      </c>
      <c r="AA13" s="62" t="s">
        <v>1337</v>
      </c>
      <c r="AB13" s="347"/>
      <c r="AC13" s="347"/>
      <c r="AD13" s="347"/>
      <c r="AE13" s="62" t="s">
        <v>1338</v>
      </c>
      <c r="AF13" s="8"/>
      <c r="AG13" s="62" t="s">
        <v>1339</v>
      </c>
      <c r="AH13" s="8"/>
      <c r="AI13" s="44" t="s">
        <v>1340</v>
      </c>
      <c r="AJ13" s="44" t="s">
        <v>209</v>
      </c>
      <c r="AK13" s="51"/>
    </row>
    <row r="14" spans="1:37" s="282" customFormat="1" ht="369.6">
      <c r="A14" s="56" t="s">
        <v>187</v>
      </c>
      <c r="B14" s="62" t="s">
        <v>1341</v>
      </c>
      <c r="C14" s="62" t="s">
        <v>1342</v>
      </c>
      <c r="D14" s="62" t="s">
        <v>1343</v>
      </c>
      <c r="E14" s="221" t="s">
        <v>0</v>
      </c>
      <c r="F14" s="122">
        <v>30042</v>
      </c>
      <c r="G14" s="152">
        <v>27902</v>
      </c>
      <c r="H14" s="8"/>
      <c r="I14" s="44" t="s">
        <v>1315</v>
      </c>
      <c r="J14" s="44" t="s">
        <v>1344</v>
      </c>
      <c r="K14" s="44" t="s">
        <v>1968</v>
      </c>
      <c r="L14" s="44" t="s">
        <v>1345</v>
      </c>
      <c r="M14" s="62" t="s">
        <v>1346</v>
      </c>
      <c r="N14" s="62" t="s">
        <v>1347</v>
      </c>
      <c r="O14" s="44">
        <v>1995</v>
      </c>
      <c r="P14" s="62" t="s">
        <v>1348</v>
      </c>
      <c r="Q14" s="62" t="s">
        <v>1349</v>
      </c>
      <c r="R14" s="62" t="s">
        <v>1350</v>
      </c>
      <c r="S14" s="62" t="s">
        <v>112</v>
      </c>
      <c r="T14" s="52" t="s">
        <v>60</v>
      </c>
      <c r="U14" s="62" t="s">
        <v>1351</v>
      </c>
      <c r="V14" s="62" t="s">
        <v>1352</v>
      </c>
      <c r="W14" s="62" t="s">
        <v>1353</v>
      </c>
      <c r="X14" s="62" t="s">
        <v>1354</v>
      </c>
      <c r="Y14" s="62" t="s">
        <v>1355</v>
      </c>
      <c r="Z14" s="62" t="s">
        <v>1356</v>
      </c>
      <c r="AA14" s="62" t="s">
        <v>1357</v>
      </c>
      <c r="AB14" s="62" t="s">
        <v>1358</v>
      </c>
      <c r="AC14" s="62" t="s">
        <v>1359</v>
      </c>
      <c r="AD14" s="62" t="s">
        <v>1360</v>
      </c>
      <c r="AE14" s="62" t="s">
        <v>1361</v>
      </c>
      <c r="AG14" s="44" t="s">
        <v>1362</v>
      </c>
      <c r="AI14" s="44"/>
      <c r="AJ14" s="44"/>
      <c r="AK14" s="44" t="s">
        <v>1363</v>
      </c>
    </row>
    <row r="15" spans="1:37" s="282" customFormat="1" ht="211.2">
      <c r="A15" s="56" t="s">
        <v>187</v>
      </c>
      <c r="B15" s="62" t="s">
        <v>1341</v>
      </c>
      <c r="C15" s="62" t="s">
        <v>1364</v>
      </c>
      <c r="D15" s="62" t="s">
        <v>1365</v>
      </c>
      <c r="E15" s="221" t="s">
        <v>0</v>
      </c>
      <c r="F15" s="122">
        <v>4343</v>
      </c>
      <c r="G15" s="152">
        <f>F15-195-545</f>
        <v>3603</v>
      </c>
      <c r="H15" s="8"/>
      <c r="I15" s="44" t="s">
        <v>1315</v>
      </c>
      <c r="J15" s="44" t="s">
        <v>1366</v>
      </c>
      <c r="K15" s="44" t="s">
        <v>1968</v>
      </c>
      <c r="L15" s="44" t="s">
        <v>1367</v>
      </c>
      <c r="M15" s="62" t="s">
        <v>1368</v>
      </c>
      <c r="N15" s="62" t="s">
        <v>1369</v>
      </c>
      <c r="O15" s="62" t="s">
        <v>1370</v>
      </c>
      <c r="P15" s="62" t="s">
        <v>1371</v>
      </c>
      <c r="Q15" s="62" t="s">
        <v>1372</v>
      </c>
      <c r="R15" s="62" t="s">
        <v>1350</v>
      </c>
      <c r="S15" s="62" t="s">
        <v>112</v>
      </c>
      <c r="T15" s="52" t="s">
        <v>60</v>
      </c>
      <c r="U15" s="52" t="s">
        <v>1373</v>
      </c>
      <c r="V15" s="62" t="s">
        <v>1374</v>
      </c>
      <c r="W15" s="62" t="s">
        <v>1375</v>
      </c>
      <c r="X15" s="62" t="s">
        <v>1376</v>
      </c>
      <c r="Y15" s="62" t="s">
        <v>1377</v>
      </c>
      <c r="Z15" s="62" t="s">
        <v>1378</v>
      </c>
      <c r="AA15" s="62" t="s">
        <v>1379</v>
      </c>
      <c r="AB15" s="62" t="s">
        <v>1122</v>
      </c>
      <c r="AC15" s="62" t="s">
        <v>1380</v>
      </c>
      <c r="AD15" s="62" t="s">
        <v>1381</v>
      </c>
      <c r="AE15" s="62" t="s">
        <v>1382</v>
      </c>
      <c r="AF15" s="8"/>
      <c r="AG15" s="44" t="s">
        <v>1383</v>
      </c>
      <c r="AH15" s="8"/>
      <c r="AI15" s="227"/>
      <c r="AJ15" s="44"/>
      <c r="AK15" s="44" t="s">
        <v>1384</v>
      </c>
    </row>
    <row r="16" spans="1:37" s="282" customFormat="1" ht="6.75" customHeight="1">
      <c r="A16" s="56"/>
      <c r="B16" s="123"/>
      <c r="C16" s="123"/>
      <c r="D16" s="124"/>
      <c r="E16" s="125"/>
      <c r="F16" s="23"/>
      <c r="G16" s="23"/>
      <c r="H16" s="8"/>
      <c r="I16" s="62"/>
      <c r="J16" s="62"/>
      <c r="K16" s="62"/>
      <c r="L16" s="62"/>
      <c r="M16" s="62"/>
      <c r="N16" s="62"/>
      <c r="O16" s="62"/>
      <c r="P16" s="62"/>
      <c r="Q16" s="62"/>
      <c r="R16" s="62"/>
      <c r="S16" s="62"/>
      <c r="T16" s="62"/>
      <c r="U16" s="62"/>
      <c r="V16" s="62"/>
      <c r="W16" s="62"/>
      <c r="X16" s="62"/>
      <c r="Y16" s="62"/>
      <c r="Z16" s="62"/>
      <c r="AA16" s="62"/>
      <c r="AB16" s="62"/>
      <c r="AC16" s="62"/>
      <c r="AD16" s="62"/>
      <c r="AE16" s="62"/>
      <c r="AG16" s="62"/>
      <c r="AI16" s="54"/>
      <c r="AJ16" s="54"/>
      <c r="AK16" s="51"/>
    </row>
    <row r="17" spans="1:37" s="282" customFormat="1" ht="364.2" customHeight="1">
      <c r="A17" s="56" t="s">
        <v>187</v>
      </c>
      <c r="B17" s="62" t="s">
        <v>1385</v>
      </c>
      <c r="C17" s="62" t="s">
        <v>1386</v>
      </c>
      <c r="D17" s="69" t="s">
        <v>1387</v>
      </c>
      <c r="E17" s="24" t="s">
        <v>24</v>
      </c>
      <c r="F17" s="40">
        <v>48000</v>
      </c>
      <c r="G17" s="212">
        <f>F17</f>
        <v>48000</v>
      </c>
      <c r="I17" s="62" t="s">
        <v>1315</v>
      </c>
      <c r="J17" s="62" t="s">
        <v>1388</v>
      </c>
      <c r="K17" s="62" t="s">
        <v>1968</v>
      </c>
      <c r="L17" s="62" t="s">
        <v>83</v>
      </c>
      <c r="M17" s="62" t="s">
        <v>1389</v>
      </c>
      <c r="N17" s="62" t="s">
        <v>1390</v>
      </c>
      <c r="O17" s="62" t="s">
        <v>1391</v>
      </c>
      <c r="P17" s="52" t="s">
        <v>1392</v>
      </c>
      <c r="Q17" s="52" t="s">
        <v>1393</v>
      </c>
      <c r="R17" s="62" t="s">
        <v>1394</v>
      </c>
      <c r="S17" s="62" t="s">
        <v>1395</v>
      </c>
      <c r="T17" s="194" t="s">
        <v>60</v>
      </c>
      <c r="U17" s="62" t="s">
        <v>60</v>
      </c>
      <c r="V17" s="62" t="s">
        <v>1396</v>
      </c>
      <c r="W17" s="62" t="s">
        <v>1397</v>
      </c>
      <c r="X17" s="62" t="s">
        <v>60</v>
      </c>
      <c r="Y17" s="62" t="s">
        <v>60</v>
      </c>
      <c r="Z17" s="62" t="s">
        <v>1398</v>
      </c>
      <c r="AA17" s="62" t="s">
        <v>1399</v>
      </c>
      <c r="AB17" s="62" t="s">
        <v>1400</v>
      </c>
      <c r="AC17" s="62" t="s">
        <v>1401</v>
      </c>
      <c r="AD17" s="62" t="s">
        <v>1402</v>
      </c>
      <c r="AE17" s="62" t="s">
        <v>1403</v>
      </c>
      <c r="AF17" s="8"/>
      <c r="AG17" s="74" t="s">
        <v>1404</v>
      </c>
      <c r="AH17" s="8"/>
      <c r="AI17" s="62" t="s">
        <v>1497</v>
      </c>
      <c r="AJ17" s="62" t="s">
        <v>1498</v>
      </c>
      <c r="AK17" s="44" t="s">
        <v>1499</v>
      </c>
    </row>
    <row r="18" spans="1:37" s="282" customFormat="1" ht="217.2" customHeight="1">
      <c r="A18" s="56" t="s">
        <v>187</v>
      </c>
      <c r="B18" s="48" t="s">
        <v>1405</v>
      </c>
      <c r="C18" s="48" t="s">
        <v>1406</v>
      </c>
      <c r="D18" s="48" t="s">
        <v>1407</v>
      </c>
      <c r="E18" s="221" t="s">
        <v>0</v>
      </c>
      <c r="F18" s="122">
        <v>7661</v>
      </c>
      <c r="G18" s="152">
        <f>F18</f>
        <v>7661</v>
      </c>
      <c r="H18" s="8"/>
      <c r="I18" s="62" t="s">
        <v>1315</v>
      </c>
      <c r="J18" s="62" t="s">
        <v>1408</v>
      </c>
      <c r="K18" s="62" t="s">
        <v>1968</v>
      </c>
      <c r="L18" s="62" t="s">
        <v>83</v>
      </c>
      <c r="M18" s="62" t="s">
        <v>1409</v>
      </c>
      <c r="N18" s="62" t="s">
        <v>1410</v>
      </c>
      <c r="O18" s="44">
        <v>1993</v>
      </c>
      <c r="P18" s="52" t="s">
        <v>1411</v>
      </c>
      <c r="Q18" s="62" t="s">
        <v>1412</v>
      </c>
      <c r="R18" s="62" t="s">
        <v>1413</v>
      </c>
      <c r="S18" s="62" t="s">
        <v>72</v>
      </c>
      <c r="T18" s="62" t="s">
        <v>1414</v>
      </c>
      <c r="U18" s="62" t="s">
        <v>1415</v>
      </c>
      <c r="V18" s="62" t="s">
        <v>1416</v>
      </c>
      <c r="W18" s="62" t="s">
        <v>1417</v>
      </c>
      <c r="X18" s="62" t="s">
        <v>60</v>
      </c>
      <c r="Y18" s="62" t="s">
        <v>1418</v>
      </c>
      <c r="Z18" s="62" t="s">
        <v>1419</v>
      </c>
      <c r="AA18" s="62" t="s">
        <v>1420</v>
      </c>
      <c r="AB18" s="62" t="s">
        <v>1421</v>
      </c>
      <c r="AC18" s="62" t="s">
        <v>1422</v>
      </c>
      <c r="AD18" s="62" t="s">
        <v>1423</v>
      </c>
      <c r="AE18" s="62" t="s">
        <v>1424</v>
      </c>
      <c r="AF18" s="283"/>
      <c r="AG18" s="62"/>
      <c r="AH18" s="283"/>
      <c r="AI18" s="62" t="s">
        <v>1500</v>
      </c>
      <c r="AJ18" s="44" t="s">
        <v>1425</v>
      </c>
      <c r="AK18" s="54"/>
    </row>
    <row r="19" spans="1:37" s="282" customFormat="1" ht="382.8">
      <c r="A19" s="56" t="s">
        <v>187</v>
      </c>
      <c r="B19" s="48" t="s">
        <v>1341</v>
      </c>
      <c r="C19" s="48" t="s">
        <v>1426</v>
      </c>
      <c r="D19" s="48" t="s">
        <v>1427</v>
      </c>
      <c r="E19" s="221" t="s">
        <v>0</v>
      </c>
      <c r="F19" s="122">
        <v>4178</v>
      </c>
      <c r="G19" s="152">
        <f>F19-860-1633</f>
        <v>1685</v>
      </c>
      <c r="H19" s="8"/>
      <c r="I19" s="62" t="s">
        <v>1315</v>
      </c>
      <c r="J19" s="62" t="s">
        <v>1428</v>
      </c>
      <c r="K19" s="62" t="s">
        <v>1968</v>
      </c>
      <c r="L19" s="62" t="s">
        <v>83</v>
      </c>
      <c r="M19" s="62" t="s">
        <v>1429</v>
      </c>
      <c r="N19" s="62" t="s">
        <v>1430</v>
      </c>
      <c r="O19" s="44" t="s">
        <v>1431</v>
      </c>
      <c r="P19" s="52" t="s">
        <v>1432</v>
      </c>
      <c r="Q19" s="62" t="s">
        <v>1433</v>
      </c>
      <c r="R19" s="62" t="s">
        <v>1434</v>
      </c>
      <c r="S19" s="62" t="s">
        <v>1435</v>
      </c>
      <c r="T19" s="62" t="s">
        <v>1436</v>
      </c>
      <c r="U19" s="62" t="s">
        <v>1437</v>
      </c>
      <c r="V19" s="62" t="s">
        <v>1438</v>
      </c>
      <c r="W19" s="62" t="s">
        <v>1439</v>
      </c>
      <c r="X19" s="62"/>
      <c r="Y19" s="62"/>
      <c r="Z19" s="62" t="s">
        <v>1440</v>
      </c>
      <c r="AA19" s="62" t="s">
        <v>1420</v>
      </c>
      <c r="AB19" s="62" t="s">
        <v>1441</v>
      </c>
      <c r="AC19" s="62"/>
      <c r="AD19" s="62"/>
      <c r="AE19" s="62" t="s">
        <v>1442</v>
      </c>
      <c r="AG19" s="62" t="s">
        <v>1443</v>
      </c>
      <c r="AI19" s="54"/>
      <c r="AJ19" s="44"/>
      <c r="AK19" s="62" t="s">
        <v>1444</v>
      </c>
    </row>
    <row r="20" spans="1:37" s="282" customFormat="1" ht="303.6">
      <c r="A20" s="56" t="s">
        <v>187</v>
      </c>
      <c r="B20" s="48"/>
      <c r="C20" s="48"/>
      <c r="D20" s="48"/>
      <c r="E20" s="221"/>
      <c r="F20" s="122"/>
      <c r="G20" s="152"/>
      <c r="H20" s="8"/>
      <c r="I20" s="62"/>
      <c r="J20" s="62" t="s">
        <v>1445</v>
      </c>
      <c r="K20" s="62" t="s">
        <v>1968</v>
      </c>
      <c r="L20" s="62" t="s">
        <v>83</v>
      </c>
      <c r="M20" s="62" t="s">
        <v>1446</v>
      </c>
      <c r="N20" s="62" t="s">
        <v>1447</v>
      </c>
      <c r="O20" s="62" t="s">
        <v>1448</v>
      </c>
      <c r="P20" s="52" t="s">
        <v>1449</v>
      </c>
      <c r="Q20" s="52" t="s">
        <v>1450</v>
      </c>
      <c r="R20" s="62" t="s">
        <v>1451</v>
      </c>
      <c r="S20" s="62">
        <v>1996</v>
      </c>
      <c r="T20" s="62" t="s">
        <v>1452</v>
      </c>
      <c r="U20" s="62" t="s">
        <v>60</v>
      </c>
      <c r="V20" s="62" t="s">
        <v>1453</v>
      </c>
      <c r="W20" s="62" t="s">
        <v>1454</v>
      </c>
      <c r="X20" s="62" t="s">
        <v>60</v>
      </c>
      <c r="Y20" s="62" t="s">
        <v>60</v>
      </c>
      <c r="Z20" s="62" t="s">
        <v>60</v>
      </c>
      <c r="AA20" s="62" t="s">
        <v>1455</v>
      </c>
      <c r="AB20" s="62" t="s">
        <v>1456</v>
      </c>
      <c r="AC20" s="62" t="s">
        <v>1457</v>
      </c>
      <c r="AD20" s="62"/>
      <c r="AE20" s="62" t="s">
        <v>1458</v>
      </c>
      <c r="AF20" s="284"/>
      <c r="AG20" s="62"/>
      <c r="AH20" s="284"/>
      <c r="AI20" s="54"/>
      <c r="AJ20" s="44"/>
      <c r="AK20" s="44"/>
    </row>
    <row r="21" spans="1:37" s="282" customFormat="1" ht="158.4">
      <c r="A21" s="56" t="s">
        <v>187</v>
      </c>
      <c r="B21" s="48" t="s">
        <v>1405</v>
      </c>
      <c r="C21" s="48" t="s">
        <v>1459</v>
      </c>
      <c r="D21" s="48" t="s">
        <v>1460</v>
      </c>
      <c r="E21" s="221" t="s">
        <v>0</v>
      </c>
      <c r="F21" s="122">
        <v>6177</v>
      </c>
      <c r="G21" s="152">
        <f>F21</f>
        <v>6177</v>
      </c>
      <c r="H21" s="8"/>
      <c r="I21" s="62" t="s">
        <v>1315</v>
      </c>
      <c r="J21" s="62" t="s">
        <v>1461</v>
      </c>
      <c r="K21" s="62" t="s">
        <v>1968</v>
      </c>
      <c r="L21" s="62" t="s">
        <v>83</v>
      </c>
      <c r="M21" s="62" t="s">
        <v>1462</v>
      </c>
      <c r="N21" s="62" t="s">
        <v>1463</v>
      </c>
      <c r="O21" s="62" t="s">
        <v>1464</v>
      </c>
      <c r="P21" s="52" t="s">
        <v>1465</v>
      </c>
      <c r="Q21" s="52" t="s">
        <v>1466</v>
      </c>
      <c r="R21" s="62" t="s">
        <v>1467</v>
      </c>
      <c r="S21" s="62" t="s">
        <v>1468</v>
      </c>
      <c r="T21" s="62" t="s">
        <v>60</v>
      </c>
      <c r="U21" s="62" t="s">
        <v>60</v>
      </c>
      <c r="V21" s="62" t="s">
        <v>1469</v>
      </c>
      <c r="W21" s="62" t="s">
        <v>60</v>
      </c>
      <c r="X21" s="62" t="s">
        <v>60</v>
      </c>
      <c r="Y21" s="62" t="s">
        <v>60</v>
      </c>
      <c r="Z21" s="62" t="s">
        <v>1470</v>
      </c>
      <c r="AA21" s="62" t="s">
        <v>1471</v>
      </c>
      <c r="AB21" s="62" t="s">
        <v>1472</v>
      </c>
      <c r="AC21" s="62" t="s">
        <v>1473</v>
      </c>
      <c r="AD21" s="62" t="s">
        <v>1474</v>
      </c>
      <c r="AE21" s="62"/>
      <c r="AF21" s="283"/>
      <c r="AG21" s="62"/>
      <c r="AH21" s="283"/>
      <c r="AI21" s="62"/>
      <c r="AJ21" s="44"/>
      <c r="AK21" s="62" t="s">
        <v>1475</v>
      </c>
    </row>
    <row r="22" spans="1:37" s="282" customFormat="1" ht="343.2">
      <c r="A22" s="56" t="s">
        <v>187</v>
      </c>
      <c r="B22" s="62" t="s">
        <v>1405</v>
      </c>
      <c r="C22" s="62" t="s">
        <v>1476</v>
      </c>
      <c r="D22" s="62" t="s">
        <v>1477</v>
      </c>
      <c r="E22" s="221" t="s">
        <v>0</v>
      </c>
      <c r="F22" s="122">
        <v>3000</v>
      </c>
      <c r="G22" s="152">
        <f>F22</f>
        <v>3000</v>
      </c>
      <c r="H22" s="8"/>
      <c r="I22" s="62" t="s">
        <v>1315</v>
      </c>
      <c r="J22" s="62" t="s">
        <v>1478</v>
      </c>
      <c r="K22" s="62" t="s">
        <v>1968</v>
      </c>
      <c r="L22" s="62" t="s">
        <v>83</v>
      </c>
      <c r="M22" s="62" t="s">
        <v>1479</v>
      </c>
      <c r="N22" s="62" t="s">
        <v>1480</v>
      </c>
      <c r="O22" s="62" t="s">
        <v>1481</v>
      </c>
      <c r="P22" s="52" t="s">
        <v>1482</v>
      </c>
      <c r="Q22" s="52" t="s">
        <v>1483</v>
      </c>
      <c r="R22" s="62" t="s">
        <v>1484</v>
      </c>
      <c r="S22" s="62" t="s">
        <v>1485</v>
      </c>
      <c r="T22" s="62" t="s">
        <v>60</v>
      </c>
      <c r="U22" s="62" t="s">
        <v>1486</v>
      </c>
      <c r="V22" s="62" t="s">
        <v>1469</v>
      </c>
      <c r="W22" s="62" t="s">
        <v>1469</v>
      </c>
      <c r="X22" s="62" t="s">
        <v>1469</v>
      </c>
      <c r="Y22" s="62" t="s">
        <v>1469</v>
      </c>
      <c r="Z22" s="62" t="s">
        <v>1487</v>
      </c>
      <c r="AA22" s="62" t="s">
        <v>1471</v>
      </c>
      <c r="AB22" s="62" t="s">
        <v>1488</v>
      </c>
      <c r="AC22" s="62" t="s">
        <v>1489</v>
      </c>
      <c r="AD22" s="62" t="s">
        <v>1490</v>
      </c>
      <c r="AE22" s="62" t="s">
        <v>1491</v>
      </c>
      <c r="AF22" s="285"/>
      <c r="AG22" s="62" t="s">
        <v>1492</v>
      </c>
      <c r="AH22" s="285"/>
      <c r="AI22" s="62" t="s">
        <v>1493</v>
      </c>
      <c r="AJ22" s="44" t="s">
        <v>209</v>
      </c>
      <c r="AK22" s="62" t="s">
        <v>1501</v>
      </c>
    </row>
    <row r="23" spans="1:36" s="282" customFormat="1" ht="7.2" customHeight="1">
      <c r="A23" s="56"/>
      <c r="B23" s="286"/>
      <c r="C23" s="287"/>
      <c r="D23" s="286"/>
      <c r="E23" s="288"/>
      <c r="F23" s="289"/>
      <c r="G23" s="290"/>
      <c r="I23" s="62"/>
      <c r="J23" s="62"/>
      <c r="K23" s="62"/>
      <c r="L23" s="62"/>
      <c r="M23" s="62"/>
      <c r="N23" s="62"/>
      <c r="O23" s="62"/>
      <c r="P23" s="62"/>
      <c r="Q23" s="62"/>
      <c r="R23" s="62"/>
      <c r="S23" s="62"/>
      <c r="T23" s="62"/>
      <c r="U23" s="62"/>
      <c r="V23" s="62"/>
      <c r="W23" s="62"/>
      <c r="X23" s="62"/>
      <c r="Y23" s="62"/>
      <c r="Z23" s="62"/>
      <c r="AA23" s="62"/>
      <c r="AB23" s="62"/>
      <c r="AC23" s="62"/>
      <c r="AD23" s="62"/>
      <c r="AE23" s="62"/>
      <c r="AG23" s="87"/>
      <c r="AI23" s="8"/>
      <c r="AJ23" s="8"/>
    </row>
  </sheetData>
  <mergeCells count="23">
    <mergeCell ref="AI8:AI9"/>
    <mergeCell ref="AJ8:AJ9"/>
    <mergeCell ref="AK8:AK9"/>
    <mergeCell ref="AE8:AE9"/>
    <mergeCell ref="AG8:AG9"/>
    <mergeCell ref="J12:J13"/>
    <mergeCell ref="N12:N13"/>
    <mergeCell ref="R12:R13"/>
    <mergeCell ref="S12:S13"/>
    <mergeCell ref="AB12:AB13"/>
    <mergeCell ref="AC12:AC13"/>
    <mergeCell ref="R8:S8"/>
    <mergeCell ref="T8:Z8"/>
    <mergeCell ref="AA8:AC8"/>
    <mergeCell ref="AD8:AD9"/>
    <mergeCell ref="AD12:AD13"/>
    <mergeCell ref="P8:Q8"/>
    <mergeCell ref="C5:D5"/>
    <mergeCell ref="I8:I9"/>
    <mergeCell ref="J8:J9"/>
    <mergeCell ref="L8:L9"/>
    <mergeCell ref="M8:O8"/>
    <mergeCell ref="K8:K9"/>
  </mergeCells>
  <printOptions/>
  <pageMargins left="0.7" right="0.7" top="0.75" bottom="0.75" header="0.3" footer="0.3"/>
  <pageSetup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7A069C-3D0A-42DC-B78A-3BE88D3A6635}">
  <dimension ref="A1:AK30"/>
  <sheetViews>
    <sheetView tabSelected="1" zoomScale="70" zoomScaleNormal="70" workbookViewId="0" topLeftCell="B1">
      <pane xSplit="6" ySplit="9" topLeftCell="AI10" activePane="bottomRight" state="frozen"/>
      <selection pane="topLeft" activeCell="B1" sqref="B1"/>
      <selection pane="topRight" activeCell="H1" sqref="H1"/>
      <selection pane="bottomLeft" activeCell="B10" sqref="B10"/>
      <selection pane="bottomRight" activeCell="AI19" sqref="AI19:AI23"/>
    </sheetView>
  </sheetViews>
  <sheetFormatPr defaultColWidth="9.140625" defaultRowHeight="15"/>
  <cols>
    <col min="1" max="1" width="7.421875" style="154" hidden="1" customWidth="1"/>
    <col min="2" max="2" width="21.421875" style="162" bestFit="1" customWidth="1"/>
    <col min="3" max="3" width="17.57421875" style="162" customWidth="1"/>
    <col min="4" max="4" width="40.8515625" style="162" customWidth="1"/>
    <col min="5" max="5" width="18.28125" style="162" bestFit="1" customWidth="1"/>
    <col min="6" max="6" width="11.8515625" style="163" hidden="1" customWidth="1"/>
    <col min="7" max="7" width="17.00390625" style="164" customWidth="1"/>
    <col min="8" max="8" width="1.28515625" style="165" customWidth="1"/>
    <col min="9" max="9" width="9.8515625" style="165" customWidth="1"/>
    <col min="10" max="10" width="25.140625" style="166" customWidth="1"/>
    <col min="11" max="11" width="11.7109375" style="166" customWidth="1"/>
    <col min="12" max="12" width="16.57421875" style="167" customWidth="1"/>
    <col min="13" max="13" width="68.7109375" style="167" customWidth="1"/>
    <col min="14" max="14" width="25.7109375" style="167" customWidth="1"/>
    <col min="15" max="15" width="14.7109375" style="167" customWidth="1"/>
    <col min="16" max="16" width="41.8515625" style="167" customWidth="1"/>
    <col min="17" max="17" width="35.28125" style="167" customWidth="1"/>
    <col min="18" max="18" width="28.00390625" style="168" customWidth="1"/>
    <col min="19" max="19" width="24.28125" style="168" customWidth="1"/>
    <col min="20" max="20" width="21.7109375" style="168" customWidth="1"/>
    <col min="21" max="21" width="29.00390625" style="168" customWidth="1"/>
    <col min="22" max="22" width="17.7109375" style="168" customWidth="1"/>
    <col min="23" max="23" width="29.00390625" style="168" customWidth="1"/>
    <col min="24" max="24" width="18.140625" style="168" customWidth="1"/>
    <col min="25" max="26" width="17.7109375" style="168" customWidth="1"/>
    <col min="27" max="27" width="22.421875" style="168" customWidth="1"/>
    <col min="28" max="28" width="33.8515625" style="168" customWidth="1"/>
    <col min="29" max="29" width="35.28125" style="168" customWidth="1"/>
    <col min="30" max="30" width="39.140625" style="168" customWidth="1"/>
    <col min="31" max="31" width="45.140625" style="168" customWidth="1"/>
    <col min="32" max="32" width="2.421875" style="162" customWidth="1"/>
    <col min="33" max="33" width="79.28125" style="165" customWidth="1"/>
    <col min="34" max="34" width="2.421875" style="162" customWidth="1"/>
    <col min="35" max="35" width="93.8515625" style="165" customWidth="1"/>
    <col min="36" max="36" width="70.421875" style="165" customWidth="1"/>
    <col min="37" max="37" width="52.28125" style="162" customWidth="1"/>
    <col min="38" max="16384" width="8.8515625" style="162" customWidth="1"/>
  </cols>
  <sheetData>
    <row r="1" spans="1:31" s="8" customFormat="1" ht="15.75" customHeight="1">
      <c r="A1" s="56"/>
      <c r="B1" s="116" t="s">
        <v>231</v>
      </c>
      <c r="C1" s="64"/>
      <c r="D1" s="9"/>
      <c r="F1" s="26"/>
      <c r="G1" s="26"/>
      <c r="J1" s="9"/>
      <c r="K1" s="9"/>
      <c r="L1" s="9"/>
      <c r="M1" s="9"/>
      <c r="N1" s="9"/>
      <c r="O1" s="9"/>
      <c r="P1" s="9"/>
      <c r="Q1" s="9"/>
      <c r="R1" s="9"/>
      <c r="S1" s="9"/>
      <c r="T1" s="9"/>
      <c r="U1" s="9"/>
      <c r="V1" s="9"/>
      <c r="W1" s="9"/>
      <c r="X1" s="9"/>
      <c r="Y1" s="9"/>
      <c r="Z1" s="9"/>
      <c r="AA1" s="9"/>
      <c r="AB1" s="9"/>
      <c r="AC1" s="9"/>
      <c r="AD1" s="9"/>
      <c r="AE1" s="9"/>
    </row>
    <row r="2" spans="1:31" s="8" customFormat="1" ht="6" customHeight="1">
      <c r="A2" s="56"/>
      <c r="B2" s="64"/>
      <c r="C2" s="64"/>
      <c r="D2" s="9"/>
      <c r="F2" s="26"/>
      <c r="G2" s="26"/>
      <c r="J2" s="9"/>
      <c r="K2" s="9"/>
      <c r="L2" s="9"/>
      <c r="M2" s="9"/>
      <c r="N2" s="9"/>
      <c r="O2" s="9"/>
      <c r="P2" s="9"/>
      <c r="Q2" s="9"/>
      <c r="R2" s="9"/>
      <c r="S2" s="9"/>
      <c r="T2" s="9"/>
      <c r="U2" s="9"/>
      <c r="V2" s="9"/>
      <c r="W2" s="9"/>
      <c r="X2" s="9"/>
      <c r="Y2" s="9"/>
      <c r="Z2" s="9"/>
      <c r="AA2" s="9"/>
      <c r="AB2" s="9"/>
      <c r="AC2" s="9"/>
      <c r="AD2" s="9"/>
      <c r="AE2" s="9"/>
    </row>
    <row r="3" spans="1:31" s="134" customFormat="1" ht="20.25" customHeight="1" hidden="1">
      <c r="A3" s="131"/>
      <c r="B3" s="132"/>
      <c r="C3" s="132" t="s">
        <v>5</v>
      </c>
      <c r="D3" s="133"/>
      <c r="F3" s="135"/>
      <c r="G3" s="135"/>
      <c r="J3" s="133"/>
      <c r="K3" s="133"/>
      <c r="L3" s="133"/>
      <c r="M3" s="133"/>
      <c r="N3" s="133"/>
      <c r="O3" s="133"/>
      <c r="P3" s="133"/>
      <c r="Q3" s="133"/>
      <c r="R3" s="133"/>
      <c r="S3" s="133"/>
      <c r="T3" s="133"/>
      <c r="U3" s="133"/>
      <c r="V3" s="133"/>
      <c r="W3" s="133"/>
      <c r="X3" s="133"/>
      <c r="Y3" s="133"/>
      <c r="Z3" s="133"/>
      <c r="AA3" s="133"/>
      <c r="AB3" s="133"/>
      <c r="AC3" s="133"/>
      <c r="AD3" s="133"/>
      <c r="AE3" s="133"/>
    </row>
    <row r="4" spans="1:31" s="8" customFormat="1" ht="2.4" customHeight="1">
      <c r="A4" s="56"/>
      <c r="B4" s="10"/>
      <c r="C4" s="10"/>
      <c r="F4" s="26"/>
      <c r="G4" s="26"/>
      <c r="J4" s="9"/>
      <c r="K4" s="9"/>
      <c r="L4" s="9"/>
      <c r="M4" s="9"/>
      <c r="N4" s="9"/>
      <c r="O4" s="9"/>
      <c r="P4" s="9"/>
      <c r="Q4" s="9"/>
      <c r="R4" s="9"/>
      <c r="S4" s="9"/>
      <c r="T4" s="9"/>
      <c r="U4" s="9"/>
      <c r="V4" s="9"/>
      <c r="W4" s="9"/>
      <c r="X4" s="9"/>
      <c r="Y4" s="9"/>
      <c r="Z4" s="9"/>
      <c r="AA4" s="9"/>
      <c r="AB4" s="9"/>
      <c r="AC4" s="9"/>
      <c r="AD4" s="9"/>
      <c r="AE4" s="9"/>
    </row>
    <row r="5" spans="1:36" s="143" customFormat="1" ht="0.6" hidden="1">
      <c r="A5" s="136"/>
      <c r="B5" s="136"/>
      <c r="C5" s="342" t="s">
        <v>6</v>
      </c>
      <c r="D5" s="342"/>
      <c r="E5" s="137"/>
      <c r="F5" s="138"/>
      <c r="G5" s="139"/>
      <c r="H5" s="140"/>
      <c r="I5" s="140"/>
      <c r="J5" s="141"/>
      <c r="K5" s="141"/>
      <c r="L5" s="141"/>
      <c r="M5" s="141"/>
      <c r="N5" s="141"/>
      <c r="O5" s="141"/>
      <c r="P5" s="141"/>
      <c r="Q5" s="141"/>
      <c r="R5" s="142"/>
      <c r="S5" s="142"/>
      <c r="T5" s="142"/>
      <c r="U5" s="142"/>
      <c r="V5" s="142"/>
      <c r="W5" s="142"/>
      <c r="X5" s="142"/>
      <c r="Y5" s="142"/>
      <c r="Z5" s="142"/>
      <c r="AA5" s="142"/>
      <c r="AB5" s="142"/>
      <c r="AC5" s="142"/>
      <c r="AD5" s="142"/>
      <c r="AE5" s="142"/>
      <c r="AG5" s="140"/>
      <c r="AI5" s="140"/>
      <c r="AJ5" s="140"/>
    </row>
    <row r="6" spans="1:35" s="8" customFormat="1" ht="15.75" customHeight="1">
      <c r="A6" s="56"/>
      <c r="B6" s="64" t="s">
        <v>229</v>
      </c>
      <c r="D6" s="9"/>
      <c r="F6" s="26"/>
      <c r="G6" s="26"/>
      <c r="J6" s="9"/>
      <c r="K6" s="9"/>
      <c r="N6" s="9"/>
      <c r="O6" s="9"/>
      <c r="P6" s="9"/>
      <c r="Q6" s="9"/>
      <c r="R6" s="9"/>
      <c r="S6" s="9"/>
      <c r="T6" s="9"/>
      <c r="U6" s="9"/>
      <c r="V6" s="9"/>
      <c r="W6" s="9"/>
      <c r="X6" s="9"/>
      <c r="Y6" s="9"/>
      <c r="Z6" s="9"/>
      <c r="AB6" s="9"/>
      <c r="AC6" s="9"/>
      <c r="AD6" s="9"/>
      <c r="AE6" s="9"/>
      <c r="AI6" s="144" t="s">
        <v>230</v>
      </c>
    </row>
    <row r="7" spans="1:31" s="8" customFormat="1" ht="6" customHeight="1">
      <c r="A7" s="56"/>
      <c r="B7" s="64"/>
      <c r="C7" s="64"/>
      <c r="D7" s="9"/>
      <c r="F7" s="26"/>
      <c r="G7" s="26"/>
      <c r="J7" s="9"/>
      <c r="K7" s="9"/>
      <c r="L7" s="9"/>
      <c r="M7" s="9"/>
      <c r="N7" s="9"/>
      <c r="O7" s="9"/>
      <c r="P7" s="9"/>
      <c r="Q7" s="9"/>
      <c r="R7" s="9"/>
      <c r="S7" s="9"/>
      <c r="T7" s="9"/>
      <c r="U7" s="9"/>
      <c r="V7" s="9"/>
      <c r="W7" s="9"/>
      <c r="X7" s="9"/>
      <c r="Y7" s="9"/>
      <c r="Z7" s="9"/>
      <c r="AA7" s="9"/>
      <c r="AB7" s="9"/>
      <c r="AC7" s="9"/>
      <c r="AD7" s="9"/>
      <c r="AE7" s="9"/>
    </row>
    <row r="8" spans="1:37" s="8" customFormat="1" ht="29.4" customHeight="1">
      <c r="A8" s="56"/>
      <c r="B8" s="67"/>
      <c r="C8" s="67"/>
      <c r="D8" s="12"/>
      <c r="F8" s="36" t="s">
        <v>3</v>
      </c>
      <c r="G8" s="55" t="s">
        <v>3</v>
      </c>
      <c r="I8" s="343" t="s">
        <v>48</v>
      </c>
      <c r="J8" s="341" t="s">
        <v>32</v>
      </c>
      <c r="K8" s="344" t="s">
        <v>1967</v>
      </c>
      <c r="L8" s="344" t="s">
        <v>897</v>
      </c>
      <c r="M8" s="341" t="s">
        <v>34</v>
      </c>
      <c r="N8" s="341"/>
      <c r="O8" s="341"/>
      <c r="P8" s="341" t="s">
        <v>35</v>
      </c>
      <c r="Q8" s="341"/>
      <c r="R8" s="341" t="s">
        <v>38</v>
      </c>
      <c r="S8" s="341"/>
      <c r="T8" s="341" t="s">
        <v>25</v>
      </c>
      <c r="U8" s="341"/>
      <c r="V8" s="341"/>
      <c r="W8" s="341"/>
      <c r="X8" s="341"/>
      <c r="Y8" s="341"/>
      <c r="Z8" s="341"/>
      <c r="AA8" s="348" t="s">
        <v>45</v>
      </c>
      <c r="AB8" s="348"/>
      <c r="AC8" s="348"/>
      <c r="AD8" s="349" t="s">
        <v>26</v>
      </c>
      <c r="AE8" s="341" t="s">
        <v>232</v>
      </c>
      <c r="AG8" s="352" t="s">
        <v>197</v>
      </c>
      <c r="AI8" s="351" t="s">
        <v>184</v>
      </c>
      <c r="AJ8" s="351" t="s">
        <v>185</v>
      </c>
      <c r="AK8" s="351" t="s">
        <v>186</v>
      </c>
    </row>
    <row r="9" spans="1:37" s="11" customFormat="1" ht="47.4" customHeight="1">
      <c r="A9" s="59" t="s">
        <v>98</v>
      </c>
      <c r="B9" s="145" t="s">
        <v>141</v>
      </c>
      <c r="C9" s="145" t="s">
        <v>149</v>
      </c>
      <c r="D9" s="146" t="s">
        <v>4</v>
      </c>
      <c r="E9" s="145" t="s">
        <v>20</v>
      </c>
      <c r="F9" s="147" t="s">
        <v>9</v>
      </c>
      <c r="G9" s="148" t="s">
        <v>13</v>
      </c>
      <c r="H9" s="8"/>
      <c r="I9" s="343"/>
      <c r="J9" s="341"/>
      <c r="K9" s="345"/>
      <c r="L9" s="345"/>
      <c r="M9" s="145" t="s">
        <v>33</v>
      </c>
      <c r="N9" s="145" t="s">
        <v>27</v>
      </c>
      <c r="O9" s="145" t="s">
        <v>28</v>
      </c>
      <c r="P9" s="145" t="s">
        <v>36</v>
      </c>
      <c r="Q9" s="145" t="s">
        <v>37</v>
      </c>
      <c r="R9" s="145" t="s">
        <v>39</v>
      </c>
      <c r="S9" s="145" t="s">
        <v>29</v>
      </c>
      <c r="T9" s="145" t="s">
        <v>40</v>
      </c>
      <c r="U9" s="145" t="s">
        <v>30</v>
      </c>
      <c r="V9" s="145" t="s">
        <v>41</v>
      </c>
      <c r="W9" s="145" t="s">
        <v>42</v>
      </c>
      <c r="X9" s="145" t="s">
        <v>43</v>
      </c>
      <c r="Y9" s="145" t="s">
        <v>31</v>
      </c>
      <c r="Z9" s="145" t="s">
        <v>44</v>
      </c>
      <c r="AA9" s="145" t="s">
        <v>132</v>
      </c>
      <c r="AB9" s="145" t="s">
        <v>46</v>
      </c>
      <c r="AC9" s="145" t="s">
        <v>47</v>
      </c>
      <c r="AD9" s="350"/>
      <c r="AE9" s="341"/>
      <c r="AG9" s="344"/>
      <c r="AI9" s="353"/>
      <c r="AJ9" s="353"/>
      <c r="AK9" s="351"/>
    </row>
    <row r="10" spans="1:36" s="63" customFormat="1" ht="13.2">
      <c r="A10" s="56"/>
      <c r="B10" s="68"/>
      <c r="C10" s="68"/>
      <c r="D10" s="118"/>
      <c r="E10" s="119"/>
      <c r="F10" s="23"/>
      <c r="G10" s="23"/>
      <c r="H10" s="8"/>
      <c r="I10" s="8"/>
      <c r="J10" s="120"/>
      <c r="K10" s="120"/>
      <c r="L10" s="120"/>
      <c r="M10" s="120"/>
      <c r="N10" s="120"/>
      <c r="O10" s="120"/>
      <c r="P10" s="120"/>
      <c r="Q10" s="120"/>
      <c r="R10" s="120"/>
      <c r="S10" s="120"/>
      <c r="T10" s="120"/>
      <c r="U10" s="120"/>
      <c r="V10" s="120"/>
      <c r="W10" s="120"/>
      <c r="X10" s="120"/>
      <c r="Y10" s="120"/>
      <c r="Z10" s="120"/>
      <c r="AA10" s="120"/>
      <c r="AB10" s="120"/>
      <c r="AC10" s="120"/>
      <c r="AD10" s="120"/>
      <c r="AE10" s="120"/>
      <c r="AG10" s="8"/>
      <c r="AI10" s="8"/>
      <c r="AJ10" s="8"/>
    </row>
    <row r="11" spans="1:37" s="63" customFormat="1" ht="408.6" customHeight="1">
      <c r="A11" s="56"/>
      <c r="B11" s="62" t="s">
        <v>233</v>
      </c>
      <c r="C11" s="62" t="s">
        <v>234</v>
      </c>
      <c r="D11" s="62" t="s">
        <v>235</v>
      </c>
      <c r="E11" s="24" t="s">
        <v>24</v>
      </c>
      <c r="F11" s="25">
        <v>2500</v>
      </c>
      <c r="G11" s="149">
        <f>F11</f>
        <v>2500</v>
      </c>
      <c r="I11" s="62" t="s">
        <v>236</v>
      </c>
      <c r="J11" s="62" t="s">
        <v>237</v>
      </c>
      <c r="K11" s="62" t="s">
        <v>1968</v>
      </c>
      <c r="L11" s="62" t="s">
        <v>83</v>
      </c>
      <c r="M11" s="62" t="s">
        <v>238</v>
      </c>
      <c r="N11" s="62" t="s">
        <v>239</v>
      </c>
      <c r="O11" s="44">
        <v>1991</v>
      </c>
      <c r="P11" s="62" t="s">
        <v>240</v>
      </c>
      <c r="Q11" s="62"/>
      <c r="R11" s="62" t="s">
        <v>241</v>
      </c>
      <c r="S11" s="62" t="s">
        <v>242</v>
      </c>
      <c r="T11" s="62" t="s">
        <v>60</v>
      </c>
      <c r="U11" s="62" t="s">
        <v>243</v>
      </c>
      <c r="V11" s="62" t="s">
        <v>60</v>
      </c>
      <c r="W11" s="62" t="s">
        <v>244</v>
      </c>
      <c r="X11" s="62" t="s">
        <v>60</v>
      </c>
      <c r="Y11" s="62" t="s">
        <v>60</v>
      </c>
      <c r="Z11" s="62" t="s">
        <v>60</v>
      </c>
      <c r="AA11" s="62" t="s">
        <v>245</v>
      </c>
      <c r="AB11" s="62" t="s">
        <v>246</v>
      </c>
      <c r="AC11" s="62" t="s">
        <v>247</v>
      </c>
      <c r="AD11" s="62" t="s">
        <v>248</v>
      </c>
      <c r="AE11" s="75"/>
      <c r="AG11" s="62" t="s">
        <v>249</v>
      </c>
      <c r="AI11" s="62" t="s">
        <v>429</v>
      </c>
      <c r="AJ11" s="62"/>
      <c r="AK11" s="62"/>
    </row>
    <row r="12" spans="1:37" s="63" customFormat="1" ht="294.6" customHeight="1">
      <c r="A12" s="56"/>
      <c r="B12" s="44" t="s">
        <v>250</v>
      </c>
      <c r="C12" s="44" t="s">
        <v>251</v>
      </c>
      <c r="D12" s="62" t="s">
        <v>252</v>
      </c>
      <c r="E12" s="121" t="s">
        <v>0</v>
      </c>
      <c r="F12" s="122">
        <v>2595</v>
      </c>
      <c r="G12" s="149">
        <f>F12</f>
        <v>2595</v>
      </c>
      <c r="H12" s="8"/>
      <c r="I12" s="62" t="s">
        <v>236</v>
      </c>
      <c r="J12" s="62" t="s">
        <v>253</v>
      </c>
      <c r="K12" s="62" t="s">
        <v>1968</v>
      </c>
      <c r="L12" s="62" t="s">
        <v>254</v>
      </c>
      <c r="M12" s="62" t="s">
        <v>255</v>
      </c>
      <c r="N12" s="62" t="s">
        <v>256</v>
      </c>
      <c r="O12" s="44">
        <v>2021</v>
      </c>
      <c r="P12" s="62" t="s">
        <v>257</v>
      </c>
      <c r="Q12" s="62"/>
      <c r="R12" s="62" t="s">
        <v>258</v>
      </c>
      <c r="S12" s="44">
        <v>2021</v>
      </c>
      <c r="T12" s="62"/>
      <c r="U12" s="62" t="s">
        <v>259</v>
      </c>
      <c r="V12" s="62"/>
      <c r="W12" s="62"/>
      <c r="X12" s="62"/>
      <c r="Y12" s="62" t="s">
        <v>260</v>
      </c>
      <c r="Z12" s="62"/>
      <c r="AA12" s="62" t="s">
        <v>261</v>
      </c>
      <c r="AB12" s="62"/>
      <c r="AC12" s="62" t="s">
        <v>262</v>
      </c>
      <c r="AD12" s="62"/>
      <c r="AE12" s="75"/>
      <c r="AG12" s="62" t="s">
        <v>263</v>
      </c>
      <c r="AI12" s="62"/>
      <c r="AJ12" s="151" t="s">
        <v>432</v>
      </c>
      <c r="AK12" s="62"/>
    </row>
    <row r="13" spans="1:37" s="63" customFormat="1" ht="256.8" customHeight="1">
      <c r="A13" s="56"/>
      <c r="B13" s="62" t="s">
        <v>264</v>
      </c>
      <c r="C13" s="62" t="s">
        <v>265</v>
      </c>
      <c r="D13" s="62" t="s">
        <v>266</v>
      </c>
      <c r="E13" s="121" t="s">
        <v>0</v>
      </c>
      <c r="F13" s="122">
        <v>11617</v>
      </c>
      <c r="G13" s="149">
        <f>F13</f>
        <v>11617</v>
      </c>
      <c r="H13" s="8"/>
      <c r="I13" s="62" t="s">
        <v>236</v>
      </c>
      <c r="J13" s="62" t="s">
        <v>267</v>
      </c>
      <c r="K13" s="62" t="s">
        <v>1968</v>
      </c>
      <c r="L13" s="62" t="s">
        <v>83</v>
      </c>
      <c r="M13" s="62" t="s">
        <v>268</v>
      </c>
      <c r="N13" s="62" t="s">
        <v>269</v>
      </c>
      <c r="O13" s="44">
        <v>2015</v>
      </c>
      <c r="P13" s="62" t="s">
        <v>270</v>
      </c>
      <c r="Q13" s="62"/>
      <c r="R13" s="150" t="s">
        <v>271</v>
      </c>
      <c r="S13" s="44">
        <v>2015</v>
      </c>
      <c r="T13" s="62"/>
      <c r="U13" s="62" t="s">
        <v>259</v>
      </c>
      <c r="V13" s="62"/>
      <c r="W13" s="62"/>
      <c r="X13" s="62"/>
      <c r="Y13" s="62" t="s">
        <v>260</v>
      </c>
      <c r="Z13" s="62"/>
      <c r="AA13" s="62" t="s">
        <v>272</v>
      </c>
      <c r="AB13" s="62" t="s">
        <v>273</v>
      </c>
      <c r="AC13" s="62" t="s">
        <v>274</v>
      </c>
      <c r="AD13" s="62"/>
      <c r="AE13" s="75"/>
      <c r="AG13" s="62" t="s">
        <v>275</v>
      </c>
      <c r="AI13" s="62"/>
      <c r="AJ13" s="151" t="s">
        <v>276</v>
      </c>
      <c r="AK13" s="62" t="s">
        <v>430</v>
      </c>
    </row>
    <row r="14" spans="1:37" s="63" customFormat="1" ht="6.75" customHeight="1">
      <c r="A14" s="56"/>
      <c r="B14" s="123"/>
      <c r="C14" s="123"/>
      <c r="D14" s="124"/>
      <c r="E14" s="125"/>
      <c r="F14" s="23"/>
      <c r="G14" s="23"/>
      <c r="H14" s="8"/>
      <c r="I14" s="62"/>
      <c r="J14" s="62"/>
      <c r="K14" s="62"/>
      <c r="L14" s="62"/>
      <c r="M14" s="62"/>
      <c r="N14" s="62"/>
      <c r="O14" s="62"/>
      <c r="P14" s="62"/>
      <c r="Q14" s="62"/>
      <c r="R14" s="62"/>
      <c r="S14" s="62"/>
      <c r="T14" s="62"/>
      <c r="U14" s="62"/>
      <c r="V14" s="62"/>
      <c r="W14" s="62"/>
      <c r="X14" s="62"/>
      <c r="Y14" s="62"/>
      <c r="Z14" s="62"/>
      <c r="AA14" s="62"/>
      <c r="AB14" s="62"/>
      <c r="AC14" s="62"/>
      <c r="AD14" s="62"/>
      <c r="AE14" s="62"/>
      <c r="AG14" s="87"/>
      <c r="AI14" s="62"/>
      <c r="AJ14" s="62"/>
      <c r="AK14" s="62"/>
    </row>
    <row r="15" spans="1:37" s="63" customFormat="1" ht="84" customHeight="1">
      <c r="A15" s="56"/>
      <c r="B15" s="48" t="s">
        <v>277</v>
      </c>
      <c r="C15" s="48" t="s">
        <v>278</v>
      </c>
      <c r="D15" s="48" t="s">
        <v>279</v>
      </c>
      <c r="E15" s="121" t="s">
        <v>0</v>
      </c>
      <c r="F15" s="122">
        <v>1075</v>
      </c>
      <c r="G15" s="152">
        <f aca="true" t="shared" si="0" ref="G15">F15</f>
        <v>1075</v>
      </c>
      <c r="H15" s="8"/>
      <c r="I15" s="62" t="s">
        <v>236</v>
      </c>
      <c r="J15" s="62" t="s">
        <v>280</v>
      </c>
      <c r="K15" s="62" t="s">
        <v>1968</v>
      </c>
      <c r="L15" s="62" t="s">
        <v>83</v>
      </c>
      <c r="M15" s="62" t="s">
        <v>281</v>
      </c>
      <c r="N15" s="62" t="s">
        <v>282</v>
      </c>
      <c r="O15" s="44">
        <v>2009</v>
      </c>
      <c r="P15" s="62" t="s">
        <v>283</v>
      </c>
      <c r="Q15" s="62"/>
      <c r="R15" s="62" t="s">
        <v>284</v>
      </c>
      <c r="S15" s="44" t="s">
        <v>285</v>
      </c>
      <c r="T15" s="126"/>
      <c r="U15" s="62" t="s">
        <v>286</v>
      </c>
      <c r="V15" s="126"/>
      <c r="W15" s="62" t="s">
        <v>287</v>
      </c>
      <c r="X15" s="126"/>
      <c r="Y15" s="126"/>
      <c r="Z15" s="126"/>
      <c r="AA15" s="62" t="s">
        <v>288</v>
      </c>
      <c r="AB15" s="62" t="s">
        <v>289</v>
      </c>
      <c r="AC15" s="62" t="s">
        <v>290</v>
      </c>
      <c r="AD15" s="62"/>
      <c r="AE15" s="62"/>
      <c r="AF15" s="120"/>
      <c r="AG15" s="62" t="s">
        <v>291</v>
      </c>
      <c r="AH15" s="120"/>
      <c r="AI15" s="62"/>
      <c r="AJ15" s="62"/>
      <c r="AK15" s="62"/>
    </row>
    <row r="16" spans="1:37" s="63" customFormat="1" ht="346.2" customHeight="1">
      <c r="A16" s="56"/>
      <c r="B16" s="62" t="s">
        <v>277</v>
      </c>
      <c r="C16" s="62" t="s">
        <v>292</v>
      </c>
      <c r="D16" s="62" t="s">
        <v>293</v>
      </c>
      <c r="E16" s="121" t="s">
        <v>0</v>
      </c>
      <c r="F16" s="122">
        <v>840</v>
      </c>
      <c r="G16" s="152">
        <f>F16</f>
        <v>840</v>
      </c>
      <c r="H16" s="8"/>
      <c r="I16" s="62" t="s">
        <v>236</v>
      </c>
      <c r="J16" s="62" t="s">
        <v>294</v>
      </c>
      <c r="K16" s="62" t="s">
        <v>1968</v>
      </c>
      <c r="L16" s="62" t="s">
        <v>83</v>
      </c>
      <c r="M16" s="62" t="s">
        <v>295</v>
      </c>
      <c r="N16" s="62" t="s">
        <v>282</v>
      </c>
      <c r="O16" s="44">
        <v>2009</v>
      </c>
      <c r="P16" s="62" t="s">
        <v>283</v>
      </c>
      <c r="Q16" s="62"/>
      <c r="R16" s="62" t="s">
        <v>284</v>
      </c>
      <c r="S16" s="44" t="s">
        <v>296</v>
      </c>
      <c r="T16" s="126"/>
      <c r="U16" s="62" t="s">
        <v>286</v>
      </c>
      <c r="V16" s="126"/>
      <c r="W16" s="62" t="s">
        <v>297</v>
      </c>
      <c r="X16" s="126"/>
      <c r="Y16" s="126"/>
      <c r="Z16" s="126"/>
      <c r="AA16" s="62" t="s">
        <v>288</v>
      </c>
      <c r="AB16" s="62" t="s">
        <v>298</v>
      </c>
      <c r="AC16" s="62" t="s">
        <v>290</v>
      </c>
      <c r="AD16" s="62"/>
      <c r="AE16" s="62"/>
      <c r="AF16" s="120"/>
      <c r="AG16" s="62"/>
      <c r="AH16" s="120"/>
      <c r="AI16" s="62"/>
      <c r="AJ16" s="151" t="s">
        <v>433</v>
      </c>
      <c r="AK16" s="62" t="s">
        <v>299</v>
      </c>
    </row>
    <row r="17" spans="1:37" s="63" customFormat="1" ht="157.8" customHeight="1">
      <c r="A17" s="56"/>
      <c r="B17" s="48" t="s">
        <v>300</v>
      </c>
      <c r="C17" s="48" t="s">
        <v>301</v>
      </c>
      <c r="D17" s="48" t="s">
        <v>302</v>
      </c>
      <c r="E17" s="121" t="s">
        <v>0</v>
      </c>
      <c r="F17" s="122">
        <v>8920</v>
      </c>
      <c r="G17" s="149">
        <f aca="true" t="shared" si="1" ref="G17:G21">F17</f>
        <v>8920</v>
      </c>
      <c r="H17" s="8"/>
      <c r="I17" s="62" t="s">
        <v>236</v>
      </c>
      <c r="J17" s="62" t="s">
        <v>303</v>
      </c>
      <c r="K17" s="62" t="s">
        <v>1968</v>
      </c>
      <c r="L17" s="62" t="s">
        <v>83</v>
      </c>
      <c r="M17" s="62" t="s">
        <v>304</v>
      </c>
      <c r="N17" s="62" t="s">
        <v>305</v>
      </c>
      <c r="O17" s="44" t="s">
        <v>306</v>
      </c>
      <c r="P17" s="62" t="s">
        <v>307</v>
      </c>
      <c r="Q17" s="62"/>
      <c r="R17" s="62" t="s">
        <v>308</v>
      </c>
      <c r="S17" s="44" t="s">
        <v>309</v>
      </c>
      <c r="T17" s="126"/>
      <c r="U17" s="62" t="s">
        <v>310</v>
      </c>
      <c r="V17" s="126"/>
      <c r="W17" s="62" t="s">
        <v>311</v>
      </c>
      <c r="X17" s="126"/>
      <c r="Y17" s="126"/>
      <c r="Z17" s="126"/>
      <c r="AA17" s="62" t="s">
        <v>312</v>
      </c>
      <c r="AB17" s="62" t="s">
        <v>313</v>
      </c>
      <c r="AC17" s="62" t="s">
        <v>314</v>
      </c>
      <c r="AD17" s="62"/>
      <c r="AE17" s="62"/>
      <c r="AF17" s="120"/>
      <c r="AG17" s="62"/>
      <c r="AH17" s="120"/>
      <c r="AI17" s="62"/>
      <c r="AJ17" s="151" t="s">
        <v>434</v>
      </c>
      <c r="AK17" s="48"/>
    </row>
    <row r="18" spans="1:37" s="63" customFormat="1" ht="180" customHeight="1">
      <c r="A18" s="56"/>
      <c r="B18" s="48" t="s">
        <v>300</v>
      </c>
      <c r="C18" s="48" t="s">
        <v>315</v>
      </c>
      <c r="D18" s="48" t="s">
        <v>316</v>
      </c>
      <c r="E18" s="121" t="s">
        <v>0</v>
      </c>
      <c r="F18" s="122">
        <v>4820</v>
      </c>
      <c r="G18" s="149">
        <f t="shared" si="1"/>
        <v>4820</v>
      </c>
      <c r="H18" s="8"/>
      <c r="I18" s="62" t="s">
        <v>236</v>
      </c>
      <c r="J18" s="62" t="s">
        <v>317</v>
      </c>
      <c r="K18" s="62" t="s">
        <v>1968</v>
      </c>
      <c r="L18" s="62" t="s">
        <v>318</v>
      </c>
      <c r="M18" s="62" t="s">
        <v>319</v>
      </c>
      <c r="N18" s="62" t="s">
        <v>305</v>
      </c>
      <c r="O18" s="126" t="s">
        <v>306</v>
      </c>
      <c r="P18" s="62" t="s">
        <v>320</v>
      </c>
      <c r="Q18" s="62"/>
      <c r="R18" s="62" t="s">
        <v>321</v>
      </c>
      <c r="S18" s="44">
        <v>2014</v>
      </c>
      <c r="T18" s="126"/>
      <c r="U18" s="62" t="s">
        <v>322</v>
      </c>
      <c r="V18" s="126"/>
      <c r="W18" s="62" t="s">
        <v>311</v>
      </c>
      <c r="X18" s="126"/>
      <c r="Y18" s="126"/>
      <c r="Z18" s="126"/>
      <c r="AA18" s="62" t="s">
        <v>312</v>
      </c>
      <c r="AB18" s="62" t="s">
        <v>313</v>
      </c>
      <c r="AC18" s="62" t="s">
        <v>323</v>
      </c>
      <c r="AD18" s="62"/>
      <c r="AE18" s="62"/>
      <c r="AF18" s="120"/>
      <c r="AG18" s="87"/>
      <c r="AH18" s="120"/>
      <c r="AI18" s="62"/>
      <c r="AJ18" s="151" t="s">
        <v>435</v>
      </c>
      <c r="AK18" s="48" t="s">
        <v>324</v>
      </c>
    </row>
    <row r="19" spans="1:37" s="63" customFormat="1" ht="127.2" customHeight="1">
      <c r="A19" s="56"/>
      <c r="B19" s="62" t="s">
        <v>325</v>
      </c>
      <c r="C19" s="62" t="s">
        <v>326</v>
      </c>
      <c r="D19" s="62" t="s">
        <v>327</v>
      </c>
      <c r="E19" s="127" t="s">
        <v>0</v>
      </c>
      <c r="F19" s="122">
        <v>3000</v>
      </c>
      <c r="G19" s="149">
        <f t="shared" si="1"/>
        <v>3000</v>
      </c>
      <c r="H19" s="8"/>
      <c r="I19" s="62" t="s">
        <v>236</v>
      </c>
      <c r="J19" s="62" t="s">
        <v>328</v>
      </c>
      <c r="K19" s="62" t="s">
        <v>1968</v>
      </c>
      <c r="L19" s="62" t="s">
        <v>83</v>
      </c>
      <c r="M19" s="62" t="s">
        <v>329</v>
      </c>
      <c r="N19" s="62" t="s">
        <v>330</v>
      </c>
      <c r="O19" s="44" t="s">
        <v>285</v>
      </c>
      <c r="P19" s="62" t="s">
        <v>331</v>
      </c>
      <c r="Q19" s="62" t="s">
        <v>332</v>
      </c>
      <c r="R19" s="62" t="s">
        <v>333</v>
      </c>
      <c r="S19" s="44" t="s">
        <v>285</v>
      </c>
      <c r="T19" s="126" t="s">
        <v>60</v>
      </c>
      <c r="U19" s="62" t="s">
        <v>334</v>
      </c>
      <c r="V19" s="126"/>
      <c r="W19" s="62" t="s">
        <v>335</v>
      </c>
      <c r="X19" s="126"/>
      <c r="Y19" s="126"/>
      <c r="Z19" s="126"/>
      <c r="AA19" s="62" t="s">
        <v>336</v>
      </c>
      <c r="AB19" s="62" t="s">
        <v>313</v>
      </c>
      <c r="AC19" s="62" t="s">
        <v>337</v>
      </c>
      <c r="AD19" s="62"/>
      <c r="AE19" s="62" t="s">
        <v>338</v>
      </c>
      <c r="AF19" s="120"/>
      <c r="AG19" s="354" t="s">
        <v>339</v>
      </c>
      <c r="AH19" s="120"/>
      <c r="AI19" s="356" t="s">
        <v>1971</v>
      </c>
      <c r="AJ19" s="62"/>
      <c r="AK19" s="62"/>
    </row>
    <row r="20" spans="1:37" s="63" customFormat="1" ht="79.2">
      <c r="A20" s="56"/>
      <c r="B20" s="48" t="s">
        <v>300</v>
      </c>
      <c r="C20" s="48" t="s">
        <v>340</v>
      </c>
      <c r="D20" s="48" t="s">
        <v>341</v>
      </c>
      <c r="E20" s="127" t="s">
        <v>0</v>
      </c>
      <c r="F20" s="122">
        <v>2000</v>
      </c>
      <c r="G20" s="149">
        <f t="shared" si="1"/>
        <v>2000</v>
      </c>
      <c r="H20" s="8"/>
      <c r="I20" s="62" t="s">
        <v>236</v>
      </c>
      <c r="J20" s="62" t="s">
        <v>342</v>
      </c>
      <c r="K20" s="62" t="s">
        <v>1968</v>
      </c>
      <c r="L20" s="62" t="s">
        <v>83</v>
      </c>
      <c r="M20" s="62" t="s">
        <v>343</v>
      </c>
      <c r="N20" s="62" t="s">
        <v>344</v>
      </c>
      <c r="O20" s="62">
        <v>2019</v>
      </c>
      <c r="P20" s="62" t="s">
        <v>345</v>
      </c>
      <c r="Q20" s="62" t="s">
        <v>332</v>
      </c>
      <c r="R20" s="62" t="s">
        <v>346</v>
      </c>
      <c r="S20" s="126" t="s">
        <v>347</v>
      </c>
      <c r="T20" s="126" t="s">
        <v>60</v>
      </c>
      <c r="U20" s="62" t="s">
        <v>348</v>
      </c>
      <c r="V20" s="126"/>
      <c r="W20" s="62" t="s">
        <v>349</v>
      </c>
      <c r="X20" s="126"/>
      <c r="Y20" s="126"/>
      <c r="Z20" s="126"/>
      <c r="AA20" s="62" t="s">
        <v>312</v>
      </c>
      <c r="AB20" s="62" t="s">
        <v>350</v>
      </c>
      <c r="AC20" s="62" t="s">
        <v>351</v>
      </c>
      <c r="AD20" s="62"/>
      <c r="AE20" s="62"/>
      <c r="AF20" s="120"/>
      <c r="AG20" s="355"/>
      <c r="AH20" s="120"/>
      <c r="AI20" s="357"/>
      <c r="AJ20" s="62"/>
      <c r="AK20" s="62"/>
    </row>
    <row r="21" spans="1:37" s="63" customFormat="1" ht="74.4" customHeight="1">
      <c r="A21" s="56"/>
      <c r="B21" s="48" t="s">
        <v>300</v>
      </c>
      <c r="C21" s="48" t="s">
        <v>352</v>
      </c>
      <c r="D21" s="48" t="s">
        <v>353</v>
      </c>
      <c r="E21" s="121" t="s">
        <v>0</v>
      </c>
      <c r="F21" s="122">
        <v>800</v>
      </c>
      <c r="G21" s="149">
        <f t="shared" si="1"/>
        <v>800</v>
      </c>
      <c r="H21" s="8"/>
      <c r="I21" s="62" t="s">
        <v>236</v>
      </c>
      <c r="J21" s="62" t="s">
        <v>354</v>
      </c>
      <c r="K21" s="62" t="s">
        <v>1968</v>
      </c>
      <c r="L21" s="62" t="s">
        <v>318</v>
      </c>
      <c r="M21" s="62" t="s">
        <v>355</v>
      </c>
      <c r="N21" s="62" t="s">
        <v>330</v>
      </c>
      <c r="O21" s="62" t="s">
        <v>356</v>
      </c>
      <c r="P21" s="62" t="s">
        <v>357</v>
      </c>
      <c r="Q21" s="62" t="s">
        <v>332</v>
      </c>
      <c r="R21" s="62" t="s">
        <v>346</v>
      </c>
      <c r="S21" s="126" t="s">
        <v>347</v>
      </c>
      <c r="T21" s="126" t="s">
        <v>60</v>
      </c>
      <c r="U21" s="62" t="s">
        <v>348</v>
      </c>
      <c r="V21" s="126" t="s">
        <v>60</v>
      </c>
      <c r="W21" s="62" t="s">
        <v>349</v>
      </c>
      <c r="X21" s="126" t="s">
        <v>60</v>
      </c>
      <c r="Y21" s="126" t="s">
        <v>60</v>
      </c>
      <c r="Z21" s="126" t="s">
        <v>60</v>
      </c>
      <c r="AA21" s="62" t="s">
        <v>358</v>
      </c>
      <c r="AB21" s="62" t="s">
        <v>359</v>
      </c>
      <c r="AC21" s="62" t="s">
        <v>351</v>
      </c>
      <c r="AD21" s="62"/>
      <c r="AE21" s="75"/>
      <c r="AF21" s="120"/>
      <c r="AG21" s="355"/>
      <c r="AH21" s="120"/>
      <c r="AI21" s="357"/>
      <c r="AJ21" s="62"/>
      <c r="AK21" s="62"/>
    </row>
    <row r="22" spans="1:37" s="63" customFormat="1" ht="79.2">
      <c r="A22" s="56"/>
      <c r="B22" s="48" t="s">
        <v>360</v>
      </c>
      <c r="C22" s="48" t="s">
        <v>361</v>
      </c>
      <c r="D22" s="48" t="s">
        <v>362</v>
      </c>
      <c r="E22" s="121" t="s">
        <v>0</v>
      </c>
      <c r="F22" s="122">
        <v>800</v>
      </c>
      <c r="G22" s="149">
        <f>F22</f>
        <v>800</v>
      </c>
      <c r="H22" s="8"/>
      <c r="I22" s="62" t="s">
        <v>236</v>
      </c>
      <c r="J22" s="62" t="s">
        <v>363</v>
      </c>
      <c r="K22" s="62" t="s">
        <v>1968</v>
      </c>
      <c r="L22" s="62" t="s">
        <v>318</v>
      </c>
      <c r="M22" s="62" t="s">
        <v>364</v>
      </c>
      <c r="N22" s="62" t="s">
        <v>330</v>
      </c>
      <c r="O22" s="62" t="s">
        <v>347</v>
      </c>
      <c r="P22" s="62" t="s">
        <v>365</v>
      </c>
      <c r="Q22" s="62" t="s">
        <v>332</v>
      </c>
      <c r="R22" s="62" t="s">
        <v>366</v>
      </c>
      <c r="S22" s="126" t="s">
        <v>347</v>
      </c>
      <c r="T22" s="126" t="s">
        <v>60</v>
      </c>
      <c r="U22" s="62" t="s">
        <v>367</v>
      </c>
      <c r="V22" s="126" t="s">
        <v>60</v>
      </c>
      <c r="W22" s="126" t="s">
        <v>60</v>
      </c>
      <c r="X22" s="126" t="s">
        <v>60</v>
      </c>
      <c r="Y22" s="126" t="s">
        <v>60</v>
      </c>
      <c r="Z22" s="126" t="s">
        <v>60</v>
      </c>
      <c r="AA22" s="62" t="s">
        <v>358</v>
      </c>
      <c r="AB22" s="62" t="s">
        <v>368</v>
      </c>
      <c r="AC22" s="62" t="s">
        <v>367</v>
      </c>
      <c r="AD22" s="62"/>
      <c r="AE22" s="62"/>
      <c r="AF22" s="120"/>
      <c r="AG22" s="355"/>
      <c r="AH22" s="120"/>
      <c r="AI22" s="357"/>
      <c r="AJ22" s="62"/>
      <c r="AK22" s="62"/>
    </row>
    <row r="23" spans="1:37" s="63" customFormat="1" ht="66">
      <c r="A23" s="56"/>
      <c r="B23" s="48" t="s">
        <v>300</v>
      </c>
      <c r="C23" s="48" t="s">
        <v>369</v>
      </c>
      <c r="D23" s="48" t="s">
        <v>370</v>
      </c>
      <c r="E23" s="121" t="s">
        <v>0</v>
      </c>
      <c r="F23" s="122">
        <v>200</v>
      </c>
      <c r="G23" s="149">
        <f>F23</f>
        <v>200</v>
      </c>
      <c r="H23" s="8"/>
      <c r="I23" s="62" t="s">
        <v>236</v>
      </c>
      <c r="J23" s="62" t="s">
        <v>371</v>
      </c>
      <c r="K23" s="62" t="s">
        <v>1968</v>
      </c>
      <c r="L23" s="62" t="s">
        <v>318</v>
      </c>
      <c r="M23" s="62" t="s">
        <v>372</v>
      </c>
      <c r="N23" s="62" t="s">
        <v>373</v>
      </c>
      <c r="O23" s="62" t="s">
        <v>374</v>
      </c>
      <c r="P23" s="62" t="s">
        <v>375</v>
      </c>
      <c r="Q23" s="62" t="s">
        <v>332</v>
      </c>
      <c r="R23" s="62" t="s">
        <v>346</v>
      </c>
      <c r="S23" s="126" t="s">
        <v>347</v>
      </c>
      <c r="T23" s="126" t="s">
        <v>60</v>
      </c>
      <c r="U23" s="62" t="s">
        <v>348</v>
      </c>
      <c r="V23" s="126" t="s">
        <v>60</v>
      </c>
      <c r="W23" s="62" t="s">
        <v>349</v>
      </c>
      <c r="X23" s="126" t="s">
        <v>60</v>
      </c>
      <c r="Y23" s="126" t="s">
        <v>60</v>
      </c>
      <c r="Z23" s="126" t="s">
        <v>60</v>
      </c>
      <c r="AA23" s="62" t="s">
        <v>358</v>
      </c>
      <c r="AB23" s="62" t="s">
        <v>376</v>
      </c>
      <c r="AC23" s="62" t="s">
        <v>351</v>
      </c>
      <c r="AD23" s="62"/>
      <c r="AE23" s="62"/>
      <c r="AF23" s="120"/>
      <c r="AG23" s="347"/>
      <c r="AH23" s="120"/>
      <c r="AI23" s="358"/>
      <c r="AJ23" s="62"/>
      <c r="AK23" s="62"/>
    </row>
    <row r="24" spans="1:37" s="63" customFormat="1" ht="15.6" customHeight="1">
      <c r="A24" s="56"/>
      <c r="B24" s="62"/>
      <c r="C24" s="62"/>
      <c r="D24" s="62"/>
      <c r="E24" s="24"/>
      <c r="F24" s="122"/>
      <c r="G24" s="122"/>
      <c r="H24" s="8"/>
      <c r="I24" s="62"/>
      <c r="J24" s="62"/>
      <c r="K24" s="62"/>
      <c r="L24" s="62"/>
      <c r="M24" s="62"/>
      <c r="N24" s="62"/>
      <c r="O24" s="62"/>
      <c r="P24" s="62"/>
      <c r="Q24" s="62"/>
      <c r="R24" s="62"/>
      <c r="S24" s="62"/>
      <c r="T24" s="62"/>
      <c r="U24" s="62"/>
      <c r="V24" s="62"/>
      <c r="W24" s="62"/>
      <c r="X24" s="62"/>
      <c r="Y24" s="62"/>
      <c r="Z24" s="62"/>
      <c r="AA24" s="62"/>
      <c r="AB24" s="62"/>
      <c r="AC24" s="62"/>
      <c r="AD24" s="62"/>
      <c r="AE24" s="62"/>
      <c r="AG24" s="48"/>
      <c r="AI24" s="62"/>
      <c r="AJ24" s="62"/>
      <c r="AK24" s="62"/>
    </row>
    <row r="25" spans="1:37" s="63" customFormat="1" ht="198">
      <c r="A25" s="56"/>
      <c r="B25" s="48" t="s">
        <v>377</v>
      </c>
      <c r="C25" s="48" t="s">
        <v>378</v>
      </c>
      <c r="D25" s="48" t="s">
        <v>379</v>
      </c>
      <c r="E25" s="24" t="s">
        <v>0</v>
      </c>
      <c r="F25" s="25">
        <v>3603</v>
      </c>
      <c r="G25" s="149">
        <f aca="true" t="shared" si="2" ref="G25">F25</f>
        <v>3603</v>
      </c>
      <c r="I25" s="62" t="s">
        <v>236</v>
      </c>
      <c r="J25" s="62" t="s">
        <v>380</v>
      </c>
      <c r="K25" s="62" t="s">
        <v>1968</v>
      </c>
      <c r="L25" s="62" t="s">
        <v>83</v>
      </c>
      <c r="M25" s="62" t="s">
        <v>381</v>
      </c>
      <c r="N25" s="62" t="s">
        <v>382</v>
      </c>
      <c r="O25" s="44">
        <v>1997</v>
      </c>
      <c r="P25" s="62" t="s">
        <v>383</v>
      </c>
      <c r="Q25" s="62" t="s">
        <v>384</v>
      </c>
      <c r="R25" s="62" t="s">
        <v>385</v>
      </c>
      <c r="S25" s="44">
        <v>1997</v>
      </c>
      <c r="T25" s="62"/>
      <c r="U25" s="62" t="s">
        <v>386</v>
      </c>
      <c r="V25" s="62" t="s">
        <v>387</v>
      </c>
      <c r="W25" s="62" t="s">
        <v>388</v>
      </c>
      <c r="X25" s="62" t="s">
        <v>389</v>
      </c>
      <c r="Y25" s="62" t="s">
        <v>390</v>
      </c>
      <c r="Z25" s="62" t="s">
        <v>391</v>
      </c>
      <c r="AA25" s="62" t="s">
        <v>392</v>
      </c>
      <c r="AB25" s="62" t="s">
        <v>124</v>
      </c>
      <c r="AC25" s="62" t="s">
        <v>393</v>
      </c>
      <c r="AD25" s="62" t="s">
        <v>394</v>
      </c>
      <c r="AE25" s="75"/>
      <c r="AG25" s="62" t="s">
        <v>395</v>
      </c>
      <c r="AI25" s="62"/>
      <c r="AJ25" s="62"/>
      <c r="AK25" s="62"/>
    </row>
    <row r="26" spans="1:37" s="63" customFormat="1" ht="168" customHeight="1">
      <c r="A26" s="56"/>
      <c r="B26" s="128" t="s">
        <v>396</v>
      </c>
      <c r="C26" s="128" t="s">
        <v>397</v>
      </c>
      <c r="D26" s="101" t="s">
        <v>398</v>
      </c>
      <c r="E26" s="121" t="s">
        <v>0</v>
      </c>
      <c r="F26" s="122">
        <v>2285</v>
      </c>
      <c r="G26" s="149">
        <f>F26</f>
        <v>2285</v>
      </c>
      <c r="H26" s="8"/>
      <c r="I26" s="62" t="s">
        <v>236</v>
      </c>
      <c r="J26" s="62" t="s">
        <v>399</v>
      </c>
      <c r="K26" s="62" t="s">
        <v>1969</v>
      </c>
      <c r="L26" s="62" t="s">
        <v>318</v>
      </c>
      <c r="M26" s="62" t="s">
        <v>400</v>
      </c>
      <c r="N26" s="62" t="s">
        <v>401</v>
      </c>
      <c r="O26" s="62">
        <v>2015</v>
      </c>
      <c r="P26" s="62" t="s">
        <v>402</v>
      </c>
      <c r="Q26" s="62"/>
      <c r="R26" s="62" t="s">
        <v>403</v>
      </c>
      <c r="S26" s="44">
        <v>2015</v>
      </c>
      <c r="T26" s="62"/>
      <c r="U26" s="62" t="s">
        <v>404</v>
      </c>
      <c r="V26" s="62" t="s">
        <v>405</v>
      </c>
      <c r="W26" s="62" t="s">
        <v>406</v>
      </c>
      <c r="X26" s="62" t="s">
        <v>407</v>
      </c>
      <c r="Y26" s="62" t="s">
        <v>408</v>
      </c>
      <c r="Z26" s="62" t="s">
        <v>409</v>
      </c>
      <c r="AA26" s="62" t="s">
        <v>410</v>
      </c>
      <c r="AB26" s="62" t="s">
        <v>97</v>
      </c>
      <c r="AC26" s="62"/>
      <c r="AD26" s="62" t="s">
        <v>411</v>
      </c>
      <c r="AE26" s="62"/>
      <c r="AG26" s="62" t="s">
        <v>412</v>
      </c>
      <c r="AI26" s="62"/>
      <c r="AJ26" s="62"/>
      <c r="AK26" s="62" t="s">
        <v>431</v>
      </c>
    </row>
    <row r="27" spans="1:37" s="63" customFormat="1" ht="82.8" customHeight="1">
      <c r="A27" s="56"/>
      <c r="B27" s="128" t="s">
        <v>396</v>
      </c>
      <c r="C27" s="128" t="s">
        <v>413</v>
      </c>
      <c r="D27" s="48" t="s">
        <v>414</v>
      </c>
      <c r="E27" s="129" t="s">
        <v>0</v>
      </c>
      <c r="F27" s="130">
        <v>956</v>
      </c>
      <c r="G27" s="153">
        <f>F27</f>
        <v>956</v>
      </c>
      <c r="H27" s="8"/>
      <c r="I27" s="48" t="s">
        <v>236</v>
      </c>
      <c r="J27" s="48" t="s">
        <v>415</v>
      </c>
      <c r="K27" s="48" t="s">
        <v>1969</v>
      </c>
      <c r="L27" s="48" t="s">
        <v>318</v>
      </c>
      <c r="M27" s="48" t="s">
        <v>416</v>
      </c>
      <c r="N27" s="48"/>
      <c r="O27" s="48">
        <v>2015</v>
      </c>
      <c r="P27" s="48" t="s">
        <v>402</v>
      </c>
      <c r="Q27" s="48"/>
      <c r="R27" s="48"/>
      <c r="S27" s="101">
        <v>2015</v>
      </c>
      <c r="T27" s="48"/>
      <c r="U27" s="48" t="s">
        <v>404</v>
      </c>
      <c r="V27" s="48" t="s">
        <v>405</v>
      </c>
      <c r="W27" s="48" t="s">
        <v>406</v>
      </c>
      <c r="X27" s="48" t="s">
        <v>407</v>
      </c>
      <c r="Y27" s="48" t="s">
        <v>417</v>
      </c>
      <c r="Z27" s="48" t="s">
        <v>409</v>
      </c>
      <c r="AA27" s="48" t="s">
        <v>418</v>
      </c>
      <c r="AB27" s="48" t="s">
        <v>97</v>
      </c>
      <c r="AC27" s="48"/>
      <c r="AD27" s="48" t="s">
        <v>411</v>
      </c>
      <c r="AE27" s="48" t="s">
        <v>419</v>
      </c>
      <c r="AG27" s="62" t="s">
        <v>420</v>
      </c>
      <c r="AI27" s="62"/>
      <c r="AJ27" s="62"/>
      <c r="AK27" s="62" t="s">
        <v>421</v>
      </c>
    </row>
    <row r="28" spans="1:37" s="63" customFormat="1" ht="297.6" customHeight="1">
      <c r="A28" s="56"/>
      <c r="B28" s="62"/>
      <c r="C28" s="62"/>
      <c r="D28" s="62" t="s">
        <v>422</v>
      </c>
      <c r="E28" s="24"/>
      <c r="F28" s="122"/>
      <c r="G28" s="122"/>
      <c r="H28" s="54"/>
      <c r="I28" s="62"/>
      <c r="J28" s="62"/>
      <c r="K28" s="62"/>
      <c r="L28" s="62"/>
      <c r="M28" s="62"/>
      <c r="N28" s="62"/>
      <c r="O28" s="62"/>
      <c r="P28" s="62"/>
      <c r="Q28" s="62"/>
      <c r="R28" s="62"/>
      <c r="S28" s="62"/>
      <c r="T28" s="62"/>
      <c r="U28" s="62"/>
      <c r="V28" s="62"/>
      <c r="W28" s="62"/>
      <c r="X28" s="62"/>
      <c r="Y28" s="62"/>
      <c r="Z28" s="62"/>
      <c r="AA28" s="62"/>
      <c r="AB28" s="62"/>
      <c r="AC28" s="62"/>
      <c r="AD28" s="62"/>
      <c r="AE28" s="62"/>
      <c r="AG28" s="62" t="s">
        <v>423</v>
      </c>
      <c r="AI28" s="62"/>
      <c r="AJ28" s="62"/>
      <c r="AK28" s="62"/>
    </row>
    <row r="29" spans="2:37" ht="137.4" customHeight="1">
      <c r="B29" s="155"/>
      <c r="C29" s="155"/>
      <c r="D29" s="62" t="s">
        <v>424</v>
      </c>
      <c r="E29" s="155"/>
      <c r="F29" s="156"/>
      <c r="G29" s="157"/>
      <c r="H29" s="158"/>
      <c r="I29" s="158"/>
      <c r="J29" s="159"/>
      <c r="K29" s="159"/>
      <c r="L29" s="160"/>
      <c r="M29" s="160"/>
      <c r="N29" s="160"/>
      <c r="O29" s="160"/>
      <c r="P29" s="160"/>
      <c r="Q29" s="160"/>
      <c r="R29" s="161"/>
      <c r="S29" s="161"/>
      <c r="T29" s="161"/>
      <c r="U29" s="161"/>
      <c r="V29" s="161"/>
      <c r="W29" s="161"/>
      <c r="X29" s="161"/>
      <c r="Y29" s="161"/>
      <c r="Z29" s="161"/>
      <c r="AA29" s="161"/>
      <c r="AB29" s="161"/>
      <c r="AC29" s="161"/>
      <c r="AD29" s="161"/>
      <c r="AE29" s="161"/>
      <c r="AG29" s="62" t="s">
        <v>425</v>
      </c>
      <c r="AI29" s="62"/>
      <c r="AJ29" s="62"/>
      <c r="AK29" s="62"/>
    </row>
    <row r="30" spans="2:37" ht="50.4" customHeight="1">
      <c r="B30" s="155"/>
      <c r="C30" s="155"/>
      <c r="D30" s="62" t="s">
        <v>426</v>
      </c>
      <c r="E30" s="155"/>
      <c r="F30" s="156"/>
      <c r="G30" s="157"/>
      <c r="H30" s="158"/>
      <c r="I30" s="158"/>
      <c r="J30" s="159"/>
      <c r="K30" s="159"/>
      <c r="L30" s="160"/>
      <c r="M30" s="160"/>
      <c r="N30" s="160"/>
      <c r="O30" s="160"/>
      <c r="P30" s="160"/>
      <c r="Q30" s="160"/>
      <c r="R30" s="161"/>
      <c r="S30" s="161"/>
      <c r="T30" s="161"/>
      <c r="U30" s="161"/>
      <c r="V30" s="161"/>
      <c r="W30" s="161"/>
      <c r="X30" s="161"/>
      <c r="Y30" s="161"/>
      <c r="Z30" s="161"/>
      <c r="AA30" s="161"/>
      <c r="AB30" s="161"/>
      <c r="AC30" s="161"/>
      <c r="AD30" s="161"/>
      <c r="AE30" s="161"/>
      <c r="AG30" s="62" t="s">
        <v>427</v>
      </c>
      <c r="AI30" s="62"/>
      <c r="AJ30" s="62"/>
      <c r="AK30" s="62"/>
    </row>
  </sheetData>
  <mergeCells count="18">
    <mergeCell ref="AI8:AI9"/>
    <mergeCell ref="AJ8:AJ9"/>
    <mergeCell ref="AK8:AK9"/>
    <mergeCell ref="AG19:AG23"/>
    <mergeCell ref="AI19:AI23"/>
    <mergeCell ref="AG8:AG9"/>
    <mergeCell ref="R8:S8"/>
    <mergeCell ref="T8:Z8"/>
    <mergeCell ref="AA8:AC8"/>
    <mergeCell ref="AD8:AD9"/>
    <mergeCell ref="AE8:AE9"/>
    <mergeCell ref="P8:Q8"/>
    <mergeCell ref="C5:D5"/>
    <mergeCell ref="I8:I9"/>
    <mergeCell ref="J8:J9"/>
    <mergeCell ref="L8:L9"/>
    <mergeCell ref="M8:O8"/>
    <mergeCell ref="K8:K9"/>
  </mergeCells>
  <hyperlinks>
    <hyperlink ref="R13" r:id="rId1" display="https://codex.vlaanderen.be/Zoeken/Document.aspx?DID=1024619&amp;param=inhoud&amp;ref=search&amp;AVIDS="/>
  </hyperlinks>
  <printOptions/>
  <pageMargins left="0.7" right="0.7" top="0.75" bottom="0.75" header="0.3" footer="0.3"/>
  <pageSetup horizontalDpi="600" verticalDpi="600" orientation="portrait" paperSize="9" scale="18"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399C49-6654-43A7-BA9C-6742C6EAD696}">
  <dimension ref="A1:AJ13"/>
  <sheetViews>
    <sheetView zoomScale="70" zoomScaleNormal="70" workbookViewId="0" topLeftCell="B1">
      <pane xSplit="6" ySplit="9" topLeftCell="H10" activePane="bottomRight" state="frozen"/>
      <selection pane="topLeft" activeCell="B1" sqref="B1"/>
      <selection pane="topRight" activeCell="H1" sqref="H1"/>
      <selection pane="bottomLeft" activeCell="B10" sqref="B10"/>
      <selection pane="bottomRight" activeCell="AE11" sqref="AE11"/>
    </sheetView>
  </sheetViews>
  <sheetFormatPr defaultColWidth="9.140625" defaultRowHeight="15"/>
  <cols>
    <col min="1" max="1" width="7.421875" style="154" hidden="1" customWidth="1"/>
    <col min="2" max="2" width="21.421875" style="162" bestFit="1" customWidth="1"/>
    <col min="3" max="3" width="22.00390625" style="162" customWidth="1"/>
    <col min="4" max="4" width="40.8515625" style="162" customWidth="1"/>
    <col min="5" max="5" width="18.28125" style="162" bestFit="1" customWidth="1"/>
    <col min="6" max="6" width="11.8515625" style="163" hidden="1" customWidth="1"/>
    <col min="7" max="7" width="17.00390625" style="164" customWidth="1"/>
    <col min="8" max="8" width="1.28515625" style="165" customWidth="1"/>
    <col min="9" max="9" width="9.8515625" style="165" hidden="1" customWidth="1"/>
    <col min="10" max="10" width="25.140625" style="166" hidden="1" customWidth="1"/>
    <col min="11" max="11" width="16.57421875" style="167" hidden="1" customWidth="1"/>
    <col min="12" max="12" width="68.7109375" style="167" hidden="1" customWidth="1"/>
    <col min="13" max="13" width="25.7109375" style="167" hidden="1" customWidth="1"/>
    <col min="14" max="14" width="14.7109375" style="167" hidden="1" customWidth="1"/>
    <col min="15" max="15" width="41.8515625" style="167" hidden="1" customWidth="1"/>
    <col min="16" max="16" width="35.28125" style="167" hidden="1" customWidth="1"/>
    <col min="17" max="17" width="28.00390625" style="168" hidden="1" customWidth="1"/>
    <col min="18" max="18" width="24.28125" style="168" hidden="1" customWidth="1"/>
    <col min="19" max="19" width="21.7109375" style="168" hidden="1" customWidth="1"/>
    <col min="20" max="20" width="29.00390625" style="168" hidden="1" customWidth="1"/>
    <col min="21" max="21" width="17.7109375" style="168" hidden="1" customWidth="1"/>
    <col min="22" max="22" width="29.00390625" style="168" hidden="1" customWidth="1"/>
    <col min="23" max="23" width="18.140625" style="168" hidden="1" customWidth="1"/>
    <col min="24" max="25" width="17.7109375" style="168" hidden="1" customWidth="1"/>
    <col min="26" max="26" width="22.421875" style="168" hidden="1" customWidth="1"/>
    <col min="27" max="27" width="33.8515625" style="168" hidden="1" customWidth="1"/>
    <col min="28" max="28" width="35.28125" style="168" hidden="1" customWidth="1"/>
    <col min="29" max="29" width="39.140625" style="168" hidden="1" customWidth="1"/>
    <col min="30" max="30" width="45.140625" style="168" hidden="1" customWidth="1"/>
    <col min="31" max="31" width="2.421875" style="162" customWidth="1"/>
    <col min="32" max="32" width="162.421875" style="165" customWidth="1"/>
    <col min="33" max="33" width="2.421875" style="162" customWidth="1"/>
    <col min="34" max="34" width="93.8515625" style="165" customWidth="1"/>
    <col min="35" max="35" width="60.00390625" style="165" customWidth="1"/>
    <col min="36" max="36" width="52.28125" style="162" customWidth="1"/>
    <col min="37" max="16384" width="8.8515625" style="162" customWidth="1"/>
  </cols>
  <sheetData>
    <row r="1" spans="1:30" s="8" customFormat="1" ht="15.75" customHeight="1">
      <c r="A1" s="56"/>
      <c r="B1" s="64" t="s">
        <v>629</v>
      </c>
      <c r="C1" s="64"/>
      <c r="D1" s="9"/>
      <c r="F1" s="26"/>
      <c r="G1" s="26"/>
      <c r="J1" s="9"/>
      <c r="K1" s="9"/>
      <c r="L1" s="9"/>
      <c r="M1" s="9"/>
      <c r="N1" s="9"/>
      <c r="O1" s="9"/>
      <c r="P1" s="9"/>
      <c r="Q1" s="9"/>
      <c r="R1" s="9"/>
      <c r="S1" s="9"/>
      <c r="T1" s="9"/>
      <c r="U1" s="9"/>
      <c r="V1" s="9"/>
      <c r="W1" s="9"/>
      <c r="X1" s="9"/>
      <c r="Y1" s="9"/>
      <c r="Z1" s="9"/>
      <c r="AA1" s="9"/>
      <c r="AB1" s="9"/>
      <c r="AC1" s="9"/>
      <c r="AD1" s="9"/>
    </row>
    <row r="2" spans="1:30" s="8" customFormat="1" ht="6" customHeight="1">
      <c r="A2" s="56"/>
      <c r="B2" s="64"/>
      <c r="C2" s="64"/>
      <c r="D2" s="9"/>
      <c r="F2" s="26"/>
      <c r="G2" s="26"/>
      <c r="J2" s="9"/>
      <c r="K2" s="9"/>
      <c r="L2" s="9"/>
      <c r="M2" s="9"/>
      <c r="N2" s="9"/>
      <c r="O2" s="9"/>
      <c r="P2" s="9"/>
      <c r="Q2" s="9"/>
      <c r="R2" s="9"/>
      <c r="S2" s="9"/>
      <c r="T2" s="9"/>
      <c r="U2" s="9"/>
      <c r="V2" s="9"/>
      <c r="W2" s="9"/>
      <c r="X2" s="9"/>
      <c r="Y2" s="9"/>
      <c r="Z2" s="9"/>
      <c r="AA2" s="9"/>
      <c r="AB2" s="9"/>
      <c r="AC2" s="9"/>
      <c r="AD2" s="9"/>
    </row>
    <row r="3" spans="1:30" s="134" customFormat="1" ht="20.25" customHeight="1" hidden="1">
      <c r="A3" s="131"/>
      <c r="B3" s="132"/>
      <c r="C3" s="132" t="s">
        <v>5</v>
      </c>
      <c r="D3" s="133"/>
      <c r="F3" s="135"/>
      <c r="G3" s="135"/>
      <c r="J3" s="133"/>
      <c r="K3" s="133"/>
      <c r="L3" s="133"/>
      <c r="M3" s="133"/>
      <c r="N3" s="133"/>
      <c r="O3" s="133"/>
      <c r="P3" s="133"/>
      <c r="Q3" s="133"/>
      <c r="R3" s="133"/>
      <c r="S3" s="133"/>
      <c r="T3" s="133"/>
      <c r="U3" s="133"/>
      <c r="V3" s="133"/>
      <c r="W3" s="133"/>
      <c r="X3" s="133"/>
      <c r="Y3" s="133"/>
      <c r="Z3" s="133"/>
      <c r="AA3" s="133"/>
      <c r="AB3" s="133"/>
      <c r="AC3" s="133"/>
      <c r="AD3" s="133"/>
    </row>
    <row r="4" spans="1:30" s="8" customFormat="1" ht="2.4" customHeight="1">
      <c r="A4" s="56"/>
      <c r="B4" s="10"/>
      <c r="C4" s="10"/>
      <c r="F4" s="26"/>
      <c r="G4" s="26"/>
      <c r="J4" s="9"/>
      <c r="K4" s="9"/>
      <c r="L4" s="9"/>
      <c r="M4" s="9"/>
      <c r="N4" s="9"/>
      <c r="O4" s="9"/>
      <c r="P4" s="9"/>
      <c r="Q4" s="9"/>
      <c r="R4" s="9"/>
      <c r="S4" s="9"/>
      <c r="T4" s="9"/>
      <c r="U4" s="9"/>
      <c r="V4" s="9"/>
      <c r="W4" s="9"/>
      <c r="X4" s="9"/>
      <c r="Y4" s="9"/>
      <c r="Z4" s="9"/>
      <c r="AA4" s="9"/>
      <c r="AB4" s="9"/>
      <c r="AC4" s="9"/>
      <c r="AD4" s="9"/>
    </row>
    <row r="5" spans="1:35" s="143" customFormat="1" ht="0.6" hidden="1">
      <c r="A5" s="136"/>
      <c r="B5" s="136"/>
      <c r="C5" s="342" t="s">
        <v>6</v>
      </c>
      <c r="D5" s="342"/>
      <c r="E5" s="137"/>
      <c r="F5" s="138"/>
      <c r="G5" s="139"/>
      <c r="H5" s="140"/>
      <c r="I5" s="140"/>
      <c r="J5" s="141"/>
      <c r="K5" s="141"/>
      <c r="L5" s="141"/>
      <c r="M5" s="141"/>
      <c r="N5" s="141"/>
      <c r="O5" s="141"/>
      <c r="P5" s="141"/>
      <c r="Q5" s="142"/>
      <c r="R5" s="142"/>
      <c r="S5" s="142"/>
      <c r="T5" s="142"/>
      <c r="U5" s="142"/>
      <c r="V5" s="142"/>
      <c r="W5" s="142"/>
      <c r="X5" s="142"/>
      <c r="Y5" s="142"/>
      <c r="Z5" s="142"/>
      <c r="AA5" s="142"/>
      <c r="AB5" s="142"/>
      <c r="AC5" s="142"/>
      <c r="AD5" s="142"/>
      <c r="AF5" s="140"/>
      <c r="AH5" s="140"/>
      <c r="AI5" s="140"/>
    </row>
    <row r="6" spans="1:30" s="8" customFormat="1" ht="15.75" customHeight="1">
      <c r="A6" s="56"/>
      <c r="B6" s="64" t="s">
        <v>630</v>
      </c>
      <c r="D6" s="9"/>
      <c r="F6" s="26"/>
      <c r="G6" s="26"/>
      <c r="J6" s="9"/>
      <c r="M6" s="9"/>
      <c r="N6" s="9"/>
      <c r="O6" s="9"/>
      <c r="P6" s="9"/>
      <c r="Q6" s="9"/>
      <c r="R6" s="9"/>
      <c r="S6" s="9"/>
      <c r="T6" s="9"/>
      <c r="U6" s="9"/>
      <c r="V6" s="9"/>
      <c r="W6" s="9"/>
      <c r="X6" s="9"/>
      <c r="Y6" s="9"/>
      <c r="AA6" s="9"/>
      <c r="AB6" s="9"/>
      <c r="AC6" s="9"/>
      <c r="AD6" s="9"/>
    </row>
    <row r="7" spans="1:30" s="8" customFormat="1" ht="6" customHeight="1">
      <c r="A7" s="56"/>
      <c r="B7" s="64"/>
      <c r="C7" s="64"/>
      <c r="D7" s="9"/>
      <c r="F7" s="26"/>
      <c r="G7" s="26"/>
      <c r="J7" s="9"/>
      <c r="K7" s="9"/>
      <c r="L7" s="9"/>
      <c r="M7" s="9"/>
      <c r="N7" s="9"/>
      <c r="O7" s="9"/>
      <c r="P7" s="9"/>
      <c r="Q7" s="9"/>
      <c r="R7" s="9"/>
      <c r="S7" s="9"/>
      <c r="T7" s="9"/>
      <c r="U7" s="9"/>
      <c r="V7" s="9"/>
      <c r="W7" s="9"/>
      <c r="X7" s="9"/>
      <c r="Y7" s="9"/>
      <c r="Z7" s="9"/>
      <c r="AA7" s="9"/>
      <c r="AB7" s="9"/>
      <c r="AC7" s="9"/>
      <c r="AD7" s="9"/>
    </row>
    <row r="8" spans="1:36" s="8" customFormat="1" ht="15.6">
      <c r="A8" s="56"/>
      <c r="B8" s="67"/>
      <c r="C8" s="67"/>
      <c r="D8" s="12"/>
      <c r="F8" s="36" t="s">
        <v>3</v>
      </c>
      <c r="G8" s="55" t="s">
        <v>3</v>
      </c>
      <c r="I8" s="343" t="s">
        <v>48</v>
      </c>
      <c r="J8" s="341" t="s">
        <v>32</v>
      </c>
      <c r="K8" s="341" t="s">
        <v>428</v>
      </c>
      <c r="L8" s="341" t="s">
        <v>34</v>
      </c>
      <c r="M8" s="341"/>
      <c r="N8" s="341"/>
      <c r="O8" s="341" t="s">
        <v>35</v>
      </c>
      <c r="P8" s="341"/>
      <c r="Q8" s="341" t="s">
        <v>38</v>
      </c>
      <c r="R8" s="341"/>
      <c r="S8" s="341" t="s">
        <v>25</v>
      </c>
      <c r="T8" s="341"/>
      <c r="U8" s="341"/>
      <c r="V8" s="341"/>
      <c r="W8" s="341"/>
      <c r="X8" s="341"/>
      <c r="Y8" s="341"/>
      <c r="Z8" s="348" t="s">
        <v>45</v>
      </c>
      <c r="AA8" s="348"/>
      <c r="AB8" s="348"/>
      <c r="AC8" s="349" t="s">
        <v>26</v>
      </c>
      <c r="AD8" s="341" t="s">
        <v>232</v>
      </c>
      <c r="AF8" s="352" t="s">
        <v>197</v>
      </c>
      <c r="AH8" s="351" t="s">
        <v>184</v>
      </c>
      <c r="AI8" s="351" t="s">
        <v>185</v>
      </c>
      <c r="AJ8" s="351" t="s">
        <v>186</v>
      </c>
    </row>
    <row r="9" spans="1:36" s="11" customFormat="1" ht="47.4" customHeight="1">
      <c r="A9" s="59" t="s">
        <v>98</v>
      </c>
      <c r="B9" s="291" t="s">
        <v>141</v>
      </c>
      <c r="C9" s="291" t="s">
        <v>149</v>
      </c>
      <c r="D9" s="146" t="s">
        <v>4</v>
      </c>
      <c r="E9" s="291" t="s">
        <v>20</v>
      </c>
      <c r="F9" s="147" t="s">
        <v>9</v>
      </c>
      <c r="G9" s="148" t="s">
        <v>13</v>
      </c>
      <c r="H9" s="8"/>
      <c r="I9" s="343"/>
      <c r="J9" s="341"/>
      <c r="K9" s="341"/>
      <c r="L9" s="291" t="s">
        <v>33</v>
      </c>
      <c r="M9" s="291" t="s">
        <v>27</v>
      </c>
      <c r="N9" s="291" t="s">
        <v>28</v>
      </c>
      <c r="O9" s="291" t="s">
        <v>36</v>
      </c>
      <c r="P9" s="291" t="s">
        <v>37</v>
      </c>
      <c r="Q9" s="291" t="s">
        <v>39</v>
      </c>
      <c r="R9" s="291" t="s">
        <v>29</v>
      </c>
      <c r="S9" s="291" t="s">
        <v>40</v>
      </c>
      <c r="T9" s="291" t="s">
        <v>30</v>
      </c>
      <c r="U9" s="291" t="s">
        <v>41</v>
      </c>
      <c r="V9" s="291" t="s">
        <v>42</v>
      </c>
      <c r="W9" s="291" t="s">
        <v>43</v>
      </c>
      <c r="X9" s="291" t="s">
        <v>31</v>
      </c>
      <c r="Y9" s="291" t="s">
        <v>44</v>
      </c>
      <c r="Z9" s="291" t="s">
        <v>132</v>
      </c>
      <c r="AA9" s="291" t="s">
        <v>46</v>
      </c>
      <c r="AB9" s="291" t="s">
        <v>47</v>
      </c>
      <c r="AC9" s="350"/>
      <c r="AD9" s="341"/>
      <c r="AF9" s="344"/>
      <c r="AH9" s="353"/>
      <c r="AI9" s="353"/>
      <c r="AJ9" s="353"/>
    </row>
    <row r="10" spans="1:36" s="292" customFormat="1" ht="13.2">
      <c r="A10" s="56"/>
      <c r="B10" s="68"/>
      <c r="C10" s="68"/>
      <c r="D10" s="118"/>
      <c r="E10" s="119"/>
      <c r="F10" s="23"/>
      <c r="G10" s="23"/>
      <c r="H10" s="8"/>
      <c r="I10" s="8"/>
      <c r="J10" s="120"/>
      <c r="K10" s="120"/>
      <c r="L10" s="120"/>
      <c r="M10" s="120"/>
      <c r="N10" s="120"/>
      <c r="O10" s="120"/>
      <c r="P10" s="120"/>
      <c r="Q10" s="120"/>
      <c r="R10" s="120"/>
      <c r="S10" s="120"/>
      <c r="T10" s="120"/>
      <c r="U10" s="120"/>
      <c r="V10" s="120"/>
      <c r="W10" s="120"/>
      <c r="X10" s="120"/>
      <c r="Y10" s="120"/>
      <c r="Z10" s="120"/>
      <c r="AA10" s="120"/>
      <c r="AB10" s="120"/>
      <c r="AC10" s="120"/>
      <c r="AD10" s="120"/>
      <c r="AF10" s="8"/>
      <c r="AH10" s="8"/>
      <c r="AI10" s="8"/>
      <c r="AJ10" s="192"/>
    </row>
    <row r="11" spans="2:36" ht="364.8" customHeight="1">
      <c r="B11" s="155"/>
      <c r="C11" s="155"/>
      <c r="D11" s="359" t="s">
        <v>631</v>
      </c>
      <c r="E11" s="361"/>
      <c r="F11" s="156"/>
      <c r="G11" s="346" t="s">
        <v>632</v>
      </c>
      <c r="H11" s="158"/>
      <c r="I11" s="158"/>
      <c r="J11" s="159"/>
      <c r="K11" s="160"/>
      <c r="L11" s="160"/>
      <c r="M11" s="160"/>
      <c r="N11" s="160"/>
      <c r="O11" s="160"/>
      <c r="P11" s="160"/>
      <c r="Q11" s="161"/>
      <c r="R11" s="161"/>
      <c r="S11" s="161"/>
      <c r="T11" s="161"/>
      <c r="U11" s="161"/>
      <c r="V11" s="161"/>
      <c r="W11" s="161"/>
      <c r="X11" s="161"/>
      <c r="Y11" s="161"/>
      <c r="Z11" s="161"/>
      <c r="AA11" s="161"/>
      <c r="AB11" s="161"/>
      <c r="AC11" s="161"/>
      <c r="AD11" s="161"/>
      <c r="AF11" s="62" t="s">
        <v>633</v>
      </c>
      <c r="AH11" s="62"/>
      <c r="AI11" s="62"/>
      <c r="AJ11" s="62"/>
    </row>
    <row r="12" spans="2:36" ht="362.4" customHeight="1">
      <c r="B12" s="155"/>
      <c r="C12" s="155"/>
      <c r="D12" s="360"/>
      <c r="E12" s="362"/>
      <c r="F12" s="156"/>
      <c r="G12" s="347"/>
      <c r="H12" s="158"/>
      <c r="I12" s="158"/>
      <c r="J12" s="159"/>
      <c r="K12" s="160"/>
      <c r="L12" s="160"/>
      <c r="M12" s="160"/>
      <c r="N12" s="160"/>
      <c r="O12" s="160"/>
      <c r="P12" s="160"/>
      <c r="Q12" s="161"/>
      <c r="R12" s="161"/>
      <c r="S12" s="161"/>
      <c r="T12" s="161"/>
      <c r="U12" s="161"/>
      <c r="V12" s="161"/>
      <c r="W12" s="161"/>
      <c r="X12" s="161"/>
      <c r="Y12" s="161"/>
      <c r="Z12" s="161"/>
      <c r="AA12" s="161"/>
      <c r="AB12" s="161"/>
      <c r="AC12" s="161"/>
      <c r="AD12" s="161"/>
      <c r="AF12" s="193" t="s">
        <v>634</v>
      </c>
      <c r="AH12" s="62"/>
      <c r="AI12" s="62"/>
      <c r="AJ12" s="62"/>
    </row>
    <row r="13" spans="2:36" ht="220.2" customHeight="1">
      <c r="B13" s="155"/>
      <c r="C13" s="155"/>
      <c r="D13" s="194" t="s">
        <v>635</v>
      </c>
      <c r="E13" s="155"/>
      <c r="F13" s="156"/>
      <c r="G13" s="62" t="s">
        <v>636</v>
      </c>
      <c r="H13" s="158"/>
      <c r="I13" s="158"/>
      <c r="J13" s="159"/>
      <c r="K13" s="160"/>
      <c r="L13" s="160"/>
      <c r="M13" s="160"/>
      <c r="N13" s="160"/>
      <c r="O13" s="160"/>
      <c r="P13" s="160"/>
      <c r="Q13" s="161"/>
      <c r="R13" s="161"/>
      <c r="S13" s="161"/>
      <c r="T13" s="161"/>
      <c r="U13" s="161"/>
      <c r="V13" s="161"/>
      <c r="W13" s="161"/>
      <c r="X13" s="161"/>
      <c r="Y13" s="161"/>
      <c r="Z13" s="161"/>
      <c r="AA13" s="161"/>
      <c r="AB13" s="161"/>
      <c r="AC13" s="161"/>
      <c r="AD13" s="161"/>
      <c r="AF13" s="62" t="s">
        <v>637</v>
      </c>
      <c r="AH13" s="195"/>
      <c r="AI13" s="295" t="s">
        <v>1502</v>
      </c>
      <c r="AJ13" s="62"/>
    </row>
  </sheetData>
  <mergeCells count="18">
    <mergeCell ref="AF8:AF9"/>
    <mergeCell ref="AH8:AH9"/>
    <mergeCell ref="AI8:AI9"/>
    <mergeCell ref="AJ8:AJ9"/>
    <mergeCell ref="D11:D12"/>
    <mergeCell ref="E11:E12"/>
    <mergeCell ref="G11:G12"/>
    <mergeCell ref="Q8:R8"/>
    <mergeCell ref="S8:Y8"/>
    <mergeCell ref="Z8:AB8"/>
    <mergeCell ref="AC8:AC9"/>
    <mergeCell ref="AD8:AD9"/>
    <mergeCell ref="O8:P8"/>
    <mergeCell ref="C5:D5"/>
    <mergeCell ref="I8:I9"/>
    <mergeCell ref="J8:J9"/>
    <mergeCell ref="K8:K9"/>
    <mergeCell ref="L8:N8"/>
  </mergeCells>
  <printOptions/>
  <pageMargins left="0.7" right="0.7" top="0.75" bottom="0.75" header="0.3" footer="0.3"/>
  <pageSetup horizontalDpi="600" verticalDpi="600" orientation="portrait" paperSize="9" scale="17"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F21382-A441-4D5A-9BF0-9AFCD614C7A4}">
  <dimension ref="A1:BQ45"/>
  <sheetViews>
    <sheetView zoomScale="70" zoomScaleNormal="70" workbookViewId="0" topLeftCell="B1">
      <pane xSplit="6" ySplit="9" topLeftCell="J37" activePane="bottomRight" state="frozen"/>
      <selection pane="topLeft" activeCell="B1" sqref="B1"/>
      <selection pane="topRight" activeCell="H1" sqref="H1"/>
      <selection pane="bottomLeft" activeCell="B10" sqref="B10"/>
      <selection pane="bottomRight" activeCell="K45" sqref="K45"/>
    </sheetView>
  </sheetViews>
  <sheetFormatPr defaultColWidth="9.140625" defaultRowHeight="15"/>
  <cols>
    <col min="1" max="1" width="7.421875" style="61" hidden="1" customWidth="1"/>
    <col min="2" max="2" width="19.28125" style="0" customWidth="1"/>
    <col min="3" max="3" width="20.140625" style="0" bestFit="1" customWidth="1"/>
    <col min="4" max="4" width="45.421875" style="0" customWidth="1"/>
    <col min="5" max="5" width="17.28125" style="0" bestFit="1" customWidth="1"/>
    <col min="6" max="6" width="11.8515625" style="30" hidden="1" customWidth="1"/>
    <col min="7" max="7" width="8.7109375" style="32" bestFit="1" customWidth="1"/>
    <col min="8" max="8" width="1.28515625" style="21" customWidth="1"/>
    <col min="9" max="9" width="7.421875" style="61" bestFit="1" customWidth="1"/>
    <col min="10" max="10" width="25.140625" style="70" customWidth="1"/>
    <col min="11" max="11" width="12.00390625" style="70" customWidth="1"/>
    <col min="12" max="12" width="14.7109375" style="42" customWidth="1"/>
    <col min="13" max="13" width="80.57421875" style="42" customWidth="1"/>
    <col min="14" max="14" width="25.7109375" style="42" customWidth="1"/>
    <col min="15" max="15" width="14.7109375" style="42" customWidth="1"/>
    <col min="16" max="16" width="48.00390625" style="42" customWidth="1"/>
    <col min="17" max="17" width="35.28125" style="42" customWidth="1"/>
    <col min="18" max="18" width="28.00390625" style="47" customWidth="1"/>
    <col min="19" max="19" width="24.28125" style="47" customWidth="1"/>
    <col min="20" max="20" width="15.7109375" style="47" customWidth="1"/>
    <col min="21" max="21" width="29.00390625" style="47" customWidth="1"/>
    <col min="22" max="22" width="17.7109375" style="47" customWidth="1"/>
    <col min="23" max="23" width="29.00390625" style="47" customWidth="1"/>
    <col min="24" max="24" width="18.140625" style="47" customWidth="1"/>
    <col min="25" max="25" width="17.7109375" style="47" bestFit="1" customWidth="1"/>
    <col min="26" max="26" width="17.7109375" style="47" customWidth="1"/>
    <col min="27" max="27" width="22.421875" style="47" customWidth="1"/>
    <col min="28" max="28" width="33.8515625" style="47" customWidth="1"/>
    <col min="29" max="29" width="35.28125" style="47" customWidth="1"/>
    <col min="30" max="30" width="39.140625" style="47" customWidth="1"/>
    <col min="31" max="31" width="45.140625" style="47" customWidth="1"/>
    <col min="32" max="32" width="2.421875" style="0" customWidth="1"/>
    <col min="33" max="33" width="74.28125" style="21" customWidth="1"/>
    <col min="34" max="34" width="2.421875" style="0" customWidth="1"/>
    <col min="35" max="35" width="55.00390625" style="21" customWidth="1"/>
    <col min="36" max="36" width="125.7109375" style="21" customWidth="1"/>
    <col min="37" max="37" width="48.00390625" style="0" customWidth="1"/>
  </cols>
  <sheetData>
    <row r="1" spans="1:31" s="8" customFormat="1" ht="15.75" customHeight="1">
      <c r="A1" s="56"/>
      <c r="B1" s="116" t="s">
        <v>1495</v>
      </c>
      <c r="C1" s="9"/>
      <c r="F1" s="26"/>
      <c r="G1" s="26"/>
      <c r="I1" s="56"/>
      <c r="J1" s="9"/>
      <c r="K1" s="9"/>
      <c r="L1" s="9"/>
      <c r="M1" s="9"/>
      <c r="N1" s="9"/>
      <c r="O1" s="9"/>
      <c r="P1" s="9"/>
      <c r="Q1" s="9"/>
      <c r="R1" s="9"/>
      <c r="S1" s="9"/>
      <c r="T1" s="9"/>
      <c r="U1" s="9"/>
      <c r="V1" s="9"/>
      <c r="W1" s="9"/>
      <c r="X1" s="9"/>
      <c r="Y1" s="9"/>
      <c r="Z1" s="9"/>
      <c r="AA1" s="9"/>
      <c r="AB1" s="9"/>
      <c r="AC1" s="9"/>
      <c r="AD1" s="9"/>
      <c r="AE1" s="9"/>
    </row>
    <row r="2" spans="1:31" s="8" customFormat="1" ht="6" customHeight="1">
      <c r="A2" s="56"/>
      <c r="B2" s="64"/>
      <c r="C2" s="9"/>
      <c r="F2" s="26"/>
      <c r="G2" s="26"/>
      <c r="I2" s="56"/>
      <c r="J2" s="9"/>
      <c r="K2" s="9"/>
      <c r="L2" s="9"/>
      <c r="M2" s="9"/>
      <c r="N2" s="9"/>
      <c r="O2" s="9"/>
      <c r="P2" s="9"/>
      <c r="Q2" s="9"/>
      <c r="R2" s="9"/>
      <c r="S2" s="9"/>
      <c r="T2" s="9"/>
      <c r="U2" s="9"/>
      <c r="V2" s="9"/>
      <c r="W2" s="9"/>
      <c r="X2" s="9"/>
      <c r="Y2" s="9"/>
      <c r="Z2" s="9"/>
      <c r="AA2" s="9"/>
      <c r="AB2" s="9"/>
      <c r="AC2" s="9"/>
      <c r="AD2" s="9"/>
      <c r="AE2" s="9"/>
    </row>
    <row r="3" spans="1:31" s="16" customFormat="1" ht="20.25" customHeight="1" hidden="1">
      <c r="A3" s="57"/>
      <c r="B3" s="65" t="s">
        <v>5</v>
      </c>
      <c r="C3" s="15"/>
      <c r="F3" s="28"/>
      <c r="G3" s="28"/>
      <c r="I3" s="57"/>
      <c r="J3" s="15"/>
      <c r="K3" s="15"/>
      <c r="L3" s="15"/>
      <c r="M3" s="15"/>
      <c r="N3" s="15"/>
      <c r="O3" s="15"/>
      <c r="P3" s="15"/>
      <c r="Q3" s="15"/>
      <c r="R3" s="15"/>
      <c r="S3" s="15"/>
      <c r="T3" s="15"/>
      <c r="U3" s="15"/>
      <c r="V3" s="15"/>
      <c r="W3" s="15"/>
      <c r="X3" s="15"/>
      <c r="Y3" s="15"/>
      <c r="Z3" s="15"/>
      <c r="AA3" s="15"/>
      <c r="AB3" s="15"/>
      <c r="AC3" s="15"/>
      <c r="AD3" s="15"/>
      <c r="AE3" s="15"/>
    </row>
    <row r="4" spans="1:31" s="8" customFormat="1" ht="6" customHeight="1" hidden="1">
      <c r="A4" s="56"/>
      <c r="B4" s="10"/>
      <c r="F4" s="26"/>
      <c r="G4" s="26"/>
      <c r="I4" s="56"/>
      <c r="J4" s="9"/>
      <c r="K4" s="9"/>
      <c r="L4" s="9"/>
      <c r="M4" s="9"/>
      <c r="N4" s="9"/>
      <c r="O4" s="9"/>
      <c r="P4" s="9"/>
      <c r="Q4" s="9"/>
      <c r="R4" s="9"/>
      <c r="S4" s="9"/>
      <c r="T4" s="9"/>
      <c r="U4" s="9"/>
      <c r="V4" s="9"/>
      <c r="W4" s="9"/>
      <c r="X4" s="9"/>
      <c r="Y4" s="9"/>
      <c r="Z4" s="9"/>
      <c r="AA4" s="9"/>
      <c r="AB4" s="9"/>
      <c r="AC4" s="9"/>
      <c r="AD4" s="9"/>
      <c r="AE4" s="9"/>
    </row>
    <row r="5" spans="1:36" s="17" customFormat="1" ht="18.75" customHeight="1" hidden="1">
      <c r="A5" s="58"/>
      <c r="B5" s="169" t="s">
        <v>6</v>
      </c>
      <c r="C5" s="169"/>
      <c r="E5" s="170"/>
      <c r="F5" s="29"/>
      <c r="G5" s="31"/>
      <c r="H5" s="20"/>
      <c r="I5" s="58"/>
      <c r="J5" s="45"/>
      <c r="K5" s="45"/>
      <c r="L5" s="45"/>
      <c r="M5" s="45"/>
      <c r="N5" s="45"/>
      <c r="O5" s="45"/>
      <c r="P5" s="45"/>
      <c r="Q5" s="45"/>
      <c r="R5" s="46"/>
      <c r="S5" s="46"/>
      <c r="T5" s="46"/>
      <c r="U5" s="46"/>
      <c r="V5" s="46"/>
      <c r="W5" s="46"/>
      <c r="X5" s="46"/>
      <c r="Y5" s="46"/>
      <c r="Z5" s="46"/>
      <c r="AA5" s="46"/>
      <c r="AB5" s="46"/>
      <c r="AC5" s="46"/>
      <c r="AD5" s="46"/>
      <c r="AE5" s="46"/>
      <c r="AG5" s="20"/>
      <c r="AI5" s="20"/>
      <c r="AJ5" s="20"/>
    </row>
    <row r="6" spans="1:36" s="8" customFormat="1" ht="15.75" customHeight="1">
      <c r="A6" s="56"/>
      <c r="B6" s="64" t="s">
        <v>229</v>
      </c>
      <c r="C6" s="9"/>
      <c r="F6" s="26"/>
      <c r="G6" s="26"/>
      <c r="I6" s="56"/>
      <c r="J6" s="9"/>
      <c r="K6" s="9"/>
      <c r="N6" s="9"/>
      <c r="O6" s="9"/>
      <c r="P6" s="9"/>
      <c r="Q6" s="9"/>
      <c r="R6" s="9"/>
      <c r="S6" s="9"/>
      <c r="T6" s="9"/>
      <c r="U6" s="9"/>
      <c r="V6" s="9"/>
      <c r="W6" s="9"/>
      <c r="X6" s="9"/>
      <c r="Y6" s="9"/>
      <c r="Z6" s="9"/>
      <c r="AB6" s="9"/>
      <c r="AC6" s="9"/>
      <c r="AD6" s="9"/>
      <c r="AE6" s="9"/>
      <c r="AI6" s="117" t="s">
        <v>230</v>
      </c>
      <c r="AJ6" s="117"/>
    </row>
    <row r="7" spans="1:31" s="8" customFormat="1" ht="6" customHeight="1">
      <c r="A7" s="56"/>
      <c r="B7" s="64"/>
      <c r="C7" s="64"/>
      <c r="D7" s="9"/>
      <c r="F7" s="26"/>
      <c r="G7" s="26"/>
      <c r="I7" s="56"/>
      <c r="J7" s="9"/>
      <c r="K7" s="9"/>
      <c r="L7" s="9"/>
      <c r="M7" s="9"/>
      <c r="N7" s="9"/>
      <c r="O7" s="9"/>
      <c r="P7" s="9"/>
      <c r="Q7" s="9"/>
      <c r="R7" s="9"/>
      <c r="S7" s="9"/>
      <c r="T7" s="9"/>
      <c r="U7" s="9"/>
      <c r="V7" s="9"/>
      <c r="W7" s="9"/>
      <c r="X7" s="9"/>
      <c r="Y7" s="9"/>
      <c r="Z7" s="9"/>
      <c r="AA7" s="9"/>
      <c r="AB7" s="9"/>
      <c r="AC7" s="9"/>
      <c r="AD7" s="9"/>
      <c r="AE7" s="9"/>
    </row>
    <row r="8" spans="1:37" s="8" customFormat="1" ht="27" customHeight="1">
      <c r="A8" s="56"/>
      <c r="B8" s="67"/>
      <c r="C8" s="67"/>
      <c r="D8" s="12"/>
      <c r="F8" s="36" t="s">
        <v>3</v>
      </c>
      <c r="G8" s="55" t="s">
        <v>3</v>
      </c>
      <c r="I8" s="337" t="s">
        <v>48</v>
      </c>
      <c r="J8" s="337" t="s">
        <v>32</v>
      </c>
      <c r="K8" s="330" t="s">
        <v>1967</v>
      </c>
      <c r="L8" s="337" t="s">
        <v>436</v>
      </c>
      <c r="M8" s="337" t="s">
        <v>34</v>
      </c>
      <c r="N8" s="337"/>
      <c r="O8" s="337"/>
      <c r="P8" s="337" t="s">
        <v>35</v>
      </c>
      <c r="Q8" s="337"/>
      <c r="R8" s="337" t="s">
        <v>38</v>
      </c>
      <c r="S8" s="337"/>
      <c r="T8" s="337" t="s">
        <v>437</v>
      </c>
      <c r="U8" s="337"/>
      <c r="V8" s="337"/>
      <c r="W8" s="337"/>
      <c r="X8" s="337"/>
      <c r="Y8" s="337"/>
      <c r="Z8" s="337"/>
      <c r="AA8" s="334" t="s">
        <v>45</v>
      </c>
      <c r="AB8" s="334"/>
      <c r="AC8" s="334"/>
      <c r="AD8" s="335" t="s">
        <v>26</v>
      </c>
      <c r="AE8" s="337" t="s">
        <v>232</v>
      </c>
      <c r="AG8" s="329" t="s">
        <v>197</v>
      </c>
      <c r="AI8" s="331" t="s">
        <v>184</v>
      </c>
      <c r="AJ8" s="331" t="s">
        <v>185</v>
      </c>
      <c r="AK8" s="331" t="s">
        <v>186</v>
      </c>
    </row>
    <row r="9" spans="1:37" s="11" customFormat="1" ht="47.4" customHeight="1">
      <c r="A9" s="59" t="s">
        <v>98</v>
      </c>
      <c r="B9" s="114" t="s">
        <v>141</v>
      </c>
      <c r="C9" s="114" t="s">
        <v>149</v>
      </c>
      <c r="D9" s="171" t="s">
        <v>4</v>
      </c>
      <c r="E9" s="114" t="s">
        <v>20</v>
      </c>
      <c r="F9" s="172" t="s">
        <v>9</v>
      </c>
      <c r="G9" s="173" t="s">
        <v>13</v>
      </c>
      <c r="H9" s="8"/>
      <c r="I9" s="337"/>
      <c r="J9" s="337"/>
      <c r="K9" s="338"/>
      <c r="L9" s="337"/>
      <c r="M9" s="114" t="s">
        <v>33</v>
      </c>
      <c r="N9" s="114" t="s">
        <v>27</v>
      </c>
      <c r="O9" s="114" t="s">
        <v>28</v>
      </c>
      <c r="P9" s="114" t="s">
        <v>36</v>
      </c>
      <c r="Q9" s="114" t="s">
        <v>37</v>
      </c>
      <c r="R9" s="114" t="s">
        <v>39</v>
      </c>
      <c r="S9" s="114" t="s">
        <v>29</v>
      </c>
      <c r="T9" s="114" t="s">
        <v>40</v>
      </c>
      <c r="U9" s="114" t="s">
        <v>30</v>
      </c>
      <c r="V9" s="114" t="s">
        <v>41</v>
      </c>
      <c r="W9" s="114" t="s">
        <v>42</v>
      </c>
      <c r="X9" s="114" t="s">
        <v>43</v>
      </c>
      <c r="Y9" s="114" t="s">
        <v>31</v>
      </c>
      <c r="Z9" s="114" t="s">
        <v>44</v>
      </c>
      <c r="AA9" s="114" t="s">
        <v>132</v>
      </c>
      <c r="AB9" s="114" t="s">
        <v>46</v>
      </c>
      <c r="AC9" s="114" t="s">
        <v>47</v>
      </c>
      <c r="AD9" s="364"/>
      <c r="AE9" s="337"/>
      <c r="AG9" s="330"/>
      <c r="AI9" s="331"/>
      <c r="AJ9" s="331"/>
      <c r="AK9" s="331"/>
    </row>
    <row r="10" spans="1:37" s="63" customFormat="1" ht="409.2" customHeight="1">
      <c r="A10" s="56" t="s">
        <v>187</v>
      </c>
      <c r="B10" s="62" t="s">
        <v>360</v>
      </c>
      <c r="C10" s="62" t="s">
        <v>438</v>
      </c>
      <c r="D10" s="62" t="s">
        <v>439</v>
      </c>
      <c r="E10" s="121" t="s">
        <v>0</v>
      </c>
      <c r="F10" s="122">
        <v>19750</v>
      </c>
      <c r="G10" s="174">
        <v>21000</v>
      </c>
      <c r="H10" s="8"/>
      <c r="I10" s="127" t="s">
        <v>440</v>
      </c>
      <c r="J10" s="62" t="s">
        <v>441</v>
      </c>
      <c r="K10" s="62" t="s">
        <v>1968</v>
      </c>
      <c r="L10" s="62" t="s">
        <v>83</v>
      </c>
      <c r="M10" s="62" t="s">
        <v>442</v>
      </c>
      <c r="N10" s="62" t="s">
        <v>443</v>
      </c>
      <c r="O10" s="44" t="s">
        <v>444</v>
      </c>
      <c r="P10" s="62" t="s">
        <v>445</v>
      </c>
      <c r="Q10" s="62" t="s">
        <v>446</v>
      </c>
      <c r="R10" s="62" t="s">
        <v>447</v>
      </c>
      <c r="S10" s="62"/>
      <c r="T10" s="62"/>
      <c r="U10" s="62" t="s">
        <v>448</v>
      </c>
      <c r="V10" s="62"/>
      <c r="W10" s="62"/>
      <c r="X10" s="62"/>
      <c r="Y10" s="62"/>
      <c r="Z10" s="62"/>
      <c r="AA10" s="62" t="s">
        <v>449</v>
      </c>
      <c r="AB10" s="62" t="s">
        <v>450</v>
      </c>
      <c r="AC10" s="175" t="s">
        <v>451</v>
      </c>
      <c r="AD10" s="62" t="s">
        <v>452</v>
      </c>
      <c r="AE10" s="62" t="s">
        <v>453</v>
      </c>
      <c r="AG10" s="62" t="s">
        <v>454</v>
      </c>
      <c r="AI10" s="176"/>
      <c r="AJ10" s="177" t="s">
        <v>455</v>
      </c>
      <c r="AK10" s="44" t="s">
        <v>456</v>
      </c>
    </row>
    <row r="11" spans="1:37" s="63" customFormat="1" ht="408.6" customHeight="1">
      <c r="A11" s="56" t="s">
        <v>187</v>
      </c>
      <c r="B11" s="48" t="s">
        <v>360</v>
      </c>
      <c r="C11" s="48" t="s">
        <v>457</v>
      </c>
      <c r="D11" s="48" t="s">
        <v>458</v>
      </c>
      <c r="E11" s="121" t="s">
        <v>0</v>
      </c>
      <c r="F11" s="122">
        <v>12314</v>
      </c>
      <c r="G11" s="34">
        <f>F11</f>
        <v>12314</v>
      </c>
      <c r="H11" s="8"/>
      <c r="I11" s="127" t="s">
        <v>440</v>
      </c>
      <c r="J11" s="62" t="s">
        <v>459</v>
      </c>
      <c r="K11" s="62" t="s">
        <v>1968</v>
      </c>
      <c r="L11" s="62" t="s">
        <v>83</v>
      </c>
      <c r="M11" s="62" t="s">
        <v>442</v>
      </c>
      <c r="N11" s="62" t="s">
        <v>443</v>
      </c>
      <c r="O11" s="44" t="s">
        <v>460</v>
      </c>
      <c r="P11" s="62" t="s">
        <v>461</v>
      </c>
      <c r="Q11" s="62" t="s">
        <v>462</v>
      </c>
      <c r="R11" s="62" t="s">
        <v>463</v>
      </c>
      <c r="S11" s="62"/>
      <c r="T11" s="62"/>
      <c r="U11" s="62" t="s">
        <v>464</v>
      </c>
      <c r="V11" s="62"/>
      <c r="W11" s="62"/>
      <c r="X11" s="62"/>
      <c r="Y11" s="62"/>
      <c r="Z11" s="62"/>
      <c r="AA11" s="62" t="s">
        <v>449</v>
      </c>
      <c r="AB11" s="62" t="s">
        <v>465</v>
      </c>
      <c r="AC11" s="175" t="s">
        <v>451</v>
      </c>
      <c r="AD11" s="62"/>
      <c r="AE11" s="62"/>
      <c r="AG11" s="87" t="s">
        <v>466</v>
      </c>
      <c r="AI11" s="62" t="s">
        <v>467</v>
      </c>
      <c r="AJ11" s="62"/>
      <c r="AK11" s="44" t="s">
        <v>468</v>
      </c>
    </row>
    <row r="12" spans="1:37" s="63" customFormat="1" ht="356.4">
      <c r="A12" s="56" t="s">
        <v>187</v>
      </c>
      <c r="B12" s="62" t="s">
        <v>360</v>
      </c>
      <c r="C12" s="62" t="s">
        <v>469</v>
      </c>
      <c r="D12" s="62" t="s">
        <v>470</v>
      </c>
      <c r="E12" s="121" t="s">
        <v>0</v>
      </c>
      <c r="F12" s="122">
        <v>12156</v>
      </c>
      <c r="G12" s="34">
        <f>F12</f>
        <v>12156</v>
      </c>
      <c r="H12" s="8"/>
      <c r="I12" s="127" t="s">
        <v>440</v>
      </c>
      <c r="J12" s="62" t="s">
        <v>471</v>
      </c>
      <c r="K12" s="62" t="s">
        <v>1968</v>
      </c>
      <c r="L12" s="62" t="s">
        <v>83</v>
      </c>
      <c r="M12" s="62" t="s">
        <v>442</v>
      </c>
      <c r="N12" s="62" t="s">
        <v>443</v>
      </c>
      <c r="O12" s="44" t="s">
        <v>460</v>
      </c>
      <c r="P12" s="62" t="s">
        <v>472</v>
      </c>
      <c r="Q12" s="62" t="s">
        <v>462</v>
      </c>
      <c r="R12" s="62" t="s">
        <v>447</v>
      </c>
      <c r="S12" s="62"/>
      <c r="T12" s="62"/>
      <c r="U12" s="62" t="s">
        <v>473</v>
      </c>
      <c r="V12" s="62"/>
      <c r="W12" s="62"/>
      <c r="X12" s="62"/>
      <c r="Y12" s="62"/>
      <c r="Z12" s="62"/>
      <c r="AA12" s="62" t="s">
        <v>449</v>
      </c>
      <c r="AB12" s="62" t="s">
        <v>474</v>
      </c>
      <c r="AC12" s="62" t="s">
        <v>475</v>
      </c>
      <c r="AD12" s="62"/>
      <c r="AE12" s="62"/>
      <c r="AG12" s="48" t="s">
        <v>476</v>
      </c>
      <c r="AI12" s="54"/>
      <c r="AJ12" s="178"/>
      <c r="AK12" s="101" t="s">
        <v>477</v>
      </c>
    </row>
    <row r="13" spans="1:37" s="63" customFormat="1" ht="356.4">
      <c r="A13" s="56" t="s">
        <v>187</v>
      </c>
      <c r="B13" s="48" t="s">
        <v>360</v>
      </c>
      <c r="C13" s="48" t="s">
        <v>478</v>
      </c>
      <c r="D13" s="48" t="s">
        <v>479</v>
      </c>
      <c r="E13" s="121" t="s">
        <v>0</v>
      </c>
      <c r="F13" s="122">
        <v>8945</v>
      </c>
      <c r="G13" s="179">
        <v>8945</v>
      </c>
      <c r="H13" s="8"/>
      <c r="I13" s="127" t="s">
        <v>440</v>
      </c>
      <c r="J13" s="62" t="s">
        <v>480</v>
      </c>
      <c r="K13" s="62" t="s">
        <v>1968</v>
      </c>
      <c r="L13" s="62" t="s">
        <v>83</v>
      </c>
      <c r="M13" s="62" t="s">
        <v>442</v>
      </c>
      <c r="N13" s="62" t="s">
        <v>443</v>
      </c>
      <c r="O13" s="44">
        <v>2017</v>
      </c>
      <c r="P13" s="62" t="s">
        <v>481</v>
      </c>
      <c r="Q13" s="62" t="s">
        <v>482</v>
      </c>
      <c r="R13" s="62" t="s">
        <v>483</v>
      </c>
      <c r="S13" s="180">
        <v>43009</v>
      </c>
      <c r="T13" s="62"/>
      <c r="U13" s="62" t="s">
        <v>484</v>
      </c>
      <c r="V13" s="44" t="s">
        <v>485</v>
      </c>
      <c r="W13" s="44" t="s">
        <v>485</v>
      </c>
      <c r="X13" s="44" t="s">
        <v>485</v>
      </c>
      <c r="Y13" s="62"/>
      <c r="Z13" s="44" t="s">
        <v>485</v>
      </c>
      <c r="AA13" s="62" t="s">
        <v>449</v>
      </c>
      <c r="AB13" s="62" t="s">
        <v>486</v>
      </c>
      <c r="AC13" s="62" t="s">
        <v>475</v>
      </c>
      <c r="AD13" s="62" t="s">
        <v>487</v>
      </c>
      <c r="AE13" s="62" t="s">
        <v>338</v>
      </c>
      <c r="AF13" s="181"/>
      <c r="AG13" s="62" t="s">
        <v>488</v>
      </c>
      <c r="AH13" s="181"/>
      <c r="AI13" s="54"/>
      <c r="AJ13" s="62" t="s">
        <v>196</v>
      </c>
      <c r="AK13" s="101" t="s">
        <v>489</v>
      </c>
    </row>
    <row r="14" spans="1:37" s="63" customFormat="1" ht="109.2" customHeight="1">
      <c r="A14" s="56"/>
      <c r="B14" s="48" t="s">
        <v>300</v>
      </c>
      <c r="C14" s="48" t="s">
        <v>301</v>
      </c>
      <c r="D14" s="48" t="s">
        <v>302</v>
      </c>
      <c r="E14" s="121" t="s">
        <v>0</v>
      </c>
      <c r="F14" s="122">
        <v>8920</v>
      </c>
      <c r="G14" s="34">
        <f aca="true" t="shared" si="0" ref="G14:G19">F14</f>
        <v>8920</v>
      </c>
      <c r="H14" s="8"/>
      <c r="I14" s="127" t="s">
        <v>236</v>
      </c>
      <c r="J14" s="62" t="s">
        <v>303</v>
      </c>
      <c r="K14" s="62" t="s">
        <v>1968</v>
      </c>
      <c r="L14" s="62" t="s">
        <v>83</v>
      </c>
      <c r="M14" s="62" t="s">
        <v>304</v>
      </c>
      <c r="N14" s="62" t="s">
        <v>305</v>
      </c>
      <c r="O14" s="44" t="s">
        <v>306</v>
      </c>
      <c r="P14" s="62" t="s">
        <v>307</v>
      </c>
      <c r="Q14" s="62"/>
      <c r="R14" s="62" t="s">
        <v>308</v>
      </c>
      <c r="S14" s="44" t="s">
        <v>309</v>
      </c>
      <c r="T14" s="126" t="s">
        <v>60</v>
      </c>
      <c r="U14" s="62" t="s">
        <v>310</v>
      </c>
      <c r="V14" s="126" t="s">
        <v>60</v>
      </c>
      <c r="W14" s="62" t="s">
        <v>311</v>
      </c>
      <c r="X14" s="126" t="s">
        <v>60</v>
      </c>
      <c r="Y14" s="126" t="s">
        <v>60</v>
      </c>
      <c r="Z14" s="126" t="s">
        <v>60</v>
      </c>
      <c r="AA14" s="62" t="s">
        <v>358</v>
      </c>
      <c r="AB14" s="62" t="s">
        <v>490</v>
      </c>
      <c r="AC14" s="62" t="s">
        <v>314</v>
      </c>
      <c r="AD14" s="62"/>
      <c r="AE14" s="62"/>
      <c r="AF14" s="120"/>
      <c r="AG14" s="87" t="s">
        <v>491</v>
      </c>
      <c r="AH14" s="120"/>
      <c r="AI14" s="54"/>
      <c r="AJ14" s="87"/>
      <c r="AK14" s="51"/>
    </row>
    <row r="15" spans="1:37" s="63" customFormat="1" ht="92.4" customHeight="1">
      <c r="A15" s="56"/>
      <c r="B15" s="48" t="s">
        <v>300</v>
      </c>
      <c r="C15" s="48" t="s">
        <v>315</v>
      </c>
      <c r="D15" s="48" t="s">
        <v>316</v>
      </c>
      <c r="E15" s="121" t="s">
        <v>0</v>
      </c>
      <c r="F15" s="122">
        <v>4820</v>
      </c>
      <c r="G15" s="34">
        <f t="shared" si="0"/>
        <v>4820</v>
      </c>
      <c r="H15" s="8"/>
      <c r="I15" s="127" t="s">
        <v>236</v>
      </c>
      <c r="J15" s="62" t="s">
        <v>317</v>
      </c>
      <c r="K15" s="62" t="s">
        <v>1968</v>
      </c>
      <c r="L15" s="62" t="s">
        <v>318</v>
      </c>
      <c r="M15" s="62" t="s">
        <v>319</v>
      </c>
      <c r="N15" s="62" t="s">
        <v>305</v>
      </c>
      <c r="O15" s="126" t="s">
        <v>492</v>
      </c>
      <c r="P15" s="62" t="s">
        <v>493</v>
      </c>
      <c r="Q15" s="62"/>
      <c r="R15" s="62" t="s">
        <v>321</v>
      </c>
      <c r="S15" s="126">
        <v>2014</v>
      </c>
      <c r="T15" s="126" t="s">
        <v>60</v>
      </c>
      <c r="U15" s="62" t="s">
        <v>322</v>
      </c>
      <c r="V15" s="126" t="s">
        <v>60</v>
      </c>
      <c r="W15" s="62" t="s">
        <v>311</v>
      </c>
      <c r="X15" s="126" t="s">
        <v>60</v>
      </c>
      <c r="Y15" s="126" t="s">
        <v>60</v>
      </c>
      <c r="Z15" s="126" t="s">
        <v>60</v>
      </c>
      <c r="AA15" s="62" t="s">
        <v>358</v>
      </c>
      <c r="AB15" s="62" t="s">
        <v>490</v>
      </c>
      <c r="AC15" s="62" t="s">
        <v>323</v>
      </c>
      <c r="AD15" s="62"/>
      <c r="AE15" s="62"/>
      <c r="AF15" s="120"/>
      <c r="AG15" s="62" t="s">
        <v>491</v>
      </c>
      <c r="AH15" s="120"/>
      <c r="AI15" s="54"/>
      <c r="AJ15" s="62"/>
      <c r="AK15" s="51"/>
    </row>
    <row r="16" spans="1:37" s="63" customFormat="1" ht="118.8">
      <c r="A16" s="56"/>
      <c r="B16" s="62" t="s">
        <v>325</v>
      </c>
      <c r="C16" s="62" t="s">
        <v>326</v>
      </c>
      <c r="D16" s="62" t="s">
        <v>327</v>
      </c>
      <c r="E16" s="127" t="s">
        <v>0</v>
      </c>
      <c r="F16" s="122">
        <v>3000</v>
      </c>
      <c r="G16" s="34">
        <f t="shared" si="0"/>
        <v>3000</v>
      </c>
      <c r="H16" s="8"/>
      <c r="I16" s="127" t="s">
        <v>236</v>
      </c>
      <c r="J16" s="62" t="s">
        <v>328</v>
      </c>
      <c r="K16" s="62" t="s">
        <v>1968</v>
      </c>
      <c r="L16" s="62" t="s">
        <v>318</v>
      </c>
      <c r="M16" s="62" t="s">
        <v>364</v>
      </c>
      <c r="N16" s="62" t="s">
        <v>330</v>
      </c>
      <c r="O16" s="126" t="s">
        <v>347</v>
      </c>
      <c r="P16" s="62" t="s">
        <v>494</v>
      </c>
      <c r="Q16" s="62" t="s">
        <v>332</v>
      </c>
      <c r="R16" s="62" t="s">
        <v>333</v>
      </c>
      <c r="S16" s="126" t="s">
        <v>347</v>
      </c>
      <c r="T16" s="126" t="s">
        <v>60</v>
      </c>
      <c r="U16" s="62" t="s">
        <v>334</v>
      </c>
      <c r="V16" s="126" t="s">
        <v>60</v>
      </c>
      <c r="W16" s="62" t="s">
        <v>349</v>
      </c>
      <c r="X16" s="126" t="s">
        <v>60</v>
      </c>
      <c r="Y16" s="126" t="s">
        <v>60</v>
      </c>
      <c r="Z16" s="126" t="s">
        <v>60</v>
      </c>
      <c r="AA16" s="62" t="s">
        <v>358</v>
      </c>
      <c r="AB16" s="62" t="s">
        <v>490</v>
      </c>
      <c r="AC16" s="62" t="s">
        <v>337</v>
      </c>
      <c r="AD16" s="62"/>
      <c r="AE16" s="62" t="s">
        <v>338</v>
      </c>
      <c r="AF16" s="120"/>
      <c r="AG16" s="62" t="s">
        <v>491</v>
      </c>
      <c r="AH16" s="120"/>
      <c r="AI16" s="54"/>
      <c r="AJ16" s="62"/>
      <c r="AK16" s="51"/>
    </row>
    <row r="17" spans="1:37" s="63" customFormat="1" ht="66">
      <c r="A17" s="56"/>
      <c r="B17" s="48" t="s">
        <v>300</v>
      </c>
      <c r="C17" s="48" t="s">
        <v>340</v>
      </c>
      <c r="D17" s="48" t="s">
        <v>341</v>
      </c>
      <c r="E17" s="127" t="s">
        <v>0</v>
      </c>
      <c r="F17" s="122">
        <v>2000</v>
      </c>
      <c r="G17" s="34">
        <f t="shared" si="0"/>
        <v>2000</v>
      </c>
      <c r="H17" s="8"/>
      <c r="I17" s="127" t="s">
        <v>236</v>
      </c>
      <c r="J17" s="62" t="s">
        <v>342</v>
      </c>
      <c r="K17" s="62" t="s">
        <v>1968</v>
      </c>
      <c r="L17" s="62" t="s">
        <v>318</v>
      </c>
      <c r="M17" s="62" t="s">
        <v>495</v>
      </c>
      <c r="N17" s="62" t="s">
        <v>344</v>
      </c>
      <c r="O17" s="62">
        <v>2019</v>
      </c>
      <c r="P17" s="62" t="s">
        <v>345</v>
      </c>
      <c r="Q17" s="62" t="s">
        <v>332</v>
      </c>
      <c r="R17" s="62" t="s">
        <v>346</v>
      </c>
      <c r="S17" s="126" t="s">
        <v>347</v>
      </c>
      <c r="T17" s="126" t="s">
        <v>60</v>
      </c>
      <c r="U17" s="62" t="s">
        <v>348</v>
      </c>
      <c r="V17" s="126" t="s">
        <v>60</v>
      </c>
      <c r="W17" s="62" t="s">
        <v>349</v>
      </c>
      <c r="X17" s="126" t="s">
        <v>60</v>
      </c>
      <c r="Y17" s="126" t="s">
        <v>60</v>
      </c>
      <c r="Z17" s="126" t="s">
        <v>60</v>
      </c>
      <c r="AA17" s="62" t="s">
        <v>358</v>
      </c>
      <c r="AB17" s="62" t="s">
        <v>496</v>
      </c>
      <c r="AC17" s="62" t="s">
        <v>351</v>
      </c>
      <c r="AD17" s="62"/>
      <c r="AE17" s="62"/>
      <c r="AF17" s="120"/>
      <c r="AG17" s="48" t="s">
        <v>491</v>
      </c>
      <c r="AH17" s="120"/>
      <c r="AI17" s="54"/>
      <c r="AJ17" s="62"/>
      <c r="AK17" s="51"/>
    </row>
    <row r="18" spans="1:37" s="63" customFormat="1" ht="356.4">
      <c r="A18" s="56" t="s">
        <v>187</v>
      </c>
      <c r="B18" s="48" t="s">
        <v>360</v>
      </c>
      <c r="C18" s="48" t="s">
        <v>497</v>
      </c>
      <c r="D18" s="48" t="s">
        <v>498</v>
      </c>
      <c r="E18" s="121" t="s">
        <v>0</v>
      </c>
      <c r="F18" s="122">
        <v>1500</v>
      </c>
      <c r="G18" s="34">
        <f t="shared" si="0"/>
        <v>1500</v>
      </c>
      <c r="H18" s="8"/>
      <c r="I18" s="127" t="s">
        <v>440</v>
      </c>
      <c r="J18" s="62" t="s">
        <v>499</v>
      </c>
      <c r="K18" s="62" t="s">
        <v>1968</v>
      </c>
      <c r="L18" s="62" t="s">
        <v>500</v>
      </c>
      <c r="M18" s="62" t="s">
        <v>442</v>
      </c>
      <c r="N18" s="62" t="s">
        <v>501</v>
      </c>
      <c r="O18" s="44">
        <v>2004</v>
      </c>
      <c r="P18" s="62" t="s">
        <v>502</v>
      </c>
      <c r="Q18" s="62" t="s">
        <v>503</v>
      </c>
      <c r="R18" s="62" t="s">
        <v>504</v>
      </c>
      <c r="S18" s="126"/>
      <c r="T18" s="62"/>
      <c r="U18" s="182" t="s">
        <v>505</v>
      </c>
      <c r="V18" s="62"/>
      <c r="W18" s="62"/>
      <c r="X18" s="62"/>
      <c r="Y18" s="62"/>
      <c r="Z18" s="62"/>
      <c r="AA18" s="62" t="s">
        <v>475</v>
      </c>
      <c r="AB18" s="62" t="s">
        <v>506</v>
      </c>
      <c r="AC18" s="62" t="s">
        <v>475</v>
      </c>
      <c r="AD18" s="52" t="s">
        <v>452</v>
      </c>
      <c r="AE18" s="62"/>
      <c r="AF18" s="181"/>
      <c r="AG18" s="62" t="s">
        <v>507</v>
      </c>
      <c r="AH18" s="183"/>
      <c r="AI18" s="54"/>
      <c r="AJ18" s="75"/>
      <c r="AK18" s="44" t="s">
        <v>508</v>
      </c>
    </row>
    <row r="19" spans="1:37" s="63" customFormat="1" ht="66">
      <c r="A19" s="56"/>
      <c r="B19" s="48" t="s">
        <v>300</v>
      </c>
      <c r="C19" s="48" t="s">
        <v>352</v>
      </c>
      <c r="D19" s="48" t="s">
        <v>353</v>
      </c>
      <c r="E19" s="121" t="s">
        <v>0</v>
      </c>
      <c r="F19" s="122">
        <v>800</v>
      </c>
      <c r="G19" s="34">
        <f t="shared" si="0"/>
        <v>800</v>
      </c>
      <c r="H19" s="8"/>
      <c r="I19" s="127" t="s">
        <v>236</v>
      </c>
      <c r="J19" s="62" t="s">
        <v>354</v>
      </c>
      <c r="K19" s="62" t="s">
        <v>1968</v>
      </c>
      <c r="L19" s="62" t="s">
        <v>318</v>
      </c>
      <c r="M19" s="62" t="s">
        <v>355</v>
      </c>
      <c r="N19" s="62" t="s">
        <v>330</v>
      </c>
      <c r="O19" s="62" t="s">
        <v>356</v>
      </c>
      <c r="P19" s="62" t="s">
        <v>357</v>
      </c>
      <c r="Q19" s="62" t="s">
        <v>332</v>
      </c>
      <c r="R19" s="62" t="s">
        <v>346</v>
      </c>
      <c r="S19" s="126" t="s">
        <v>347</v>
      </c>
      <c r="T19" s="126" t="s">
        <v>60</v>
      </c>
      <c r="U19" s="62" t="s">
        <v>348</v>
      </c>
      <c r="V19" s="126" t="s">
        <v>60</v>
      </c>
      <c r="W19" s="62" t="s">
        <v>349</v>
      </c>
      <c r="X19" s="126" t="s">
        <v>60</v>
      </c>
      <c r="Y19" s="126" t="s">
        <v>60</v>
      </c>
      <c r="Z19" s="126" t="s">
        <v>60</v>
      </c>
      <c r="AA19" s="62" t="s">
        <v>358</v>
      </c>
      <c r="AB19" s="62" t="s">
        <v>359</v>
      </c>
      <c r="AC19" s="62" t="s">
        <v>351</v>
      </c>
      <c r="AD19" s="62"/>
      <c r="AE19" s="62"/>
      <c r="AF19" s="120"/>
      <c r="AG19" s="87" t="s">
        <v>491</v>
      </c>
      <c r="AH19" s="120"/>
      <c r="AI19" s="54"/>
      <c r="AJ19" s="62"/>
      <c r="AK19" s="51"/>
    </row>
    <row r="20" spans="1:37" s="63" customFormat="1" ht="79.2">
      <c r="A20" s="56"/>
      <c r="B20" s="48" t="s">
        <v>360</v>
      </c>
      <c r="C20" s="48" t="s">
        <v>361</v>
      </c>
      <c r="D20" s="48" t="s">
        <v>362</v>
      </c>
      <c r="E20" s="121" t="s">
        <v>0</v>
      </c>
      <c r="F20" s="122">
        <v>800</v>
      </c>
      <c r="G20" s="34">
        <f>F20</f>
        <v>800</v>
      </c>
      <c r="H20" s="8"/>
      <c r="I20" s="127" t="s">
        <v>236</v>
      </c>
      <c r="J20" s="62" t="s">
        <v>363</v>
      </c>
      <c r="K20" s="62" t="s">
        <v>1968</v>
      </c>
      <c r="L20" s="62" t="s">
        <v>318</v>
      </c>
      <c r="M20" s="62" t="s">
        <v>364</v>
      </c>
      <c r="N20" s="62" t="s">
        <v>330</v>
      </c>
      <c r="O20" s="62" t="s">
        <v>347</v>
      </c>
      <c r="P20" s="62" t="s">
        <v>365</v>
      </c>
      <c r="Q20" s="62" t="s">
        <v>332</v>
      </c>
      <c r="R20" s="62" t="s">
        <v>366</v>
      </c>
      <c r="S20" s="126" t="s">
        <v>347</v>
      </c>
      <c r="T20" s="126" t="s">
        <v>60</v>
      </c>
      <c r="U20" s="62" t="s">
        <v>367</v>
      </c>
      <c r="V20" s="126" t="s">
        <v>60</v>
      </c>
      <c r="W20" s="126" t="s">
        <v>60</v>
      </c>
      <c r="X20" s="126" t="s">
        <v>60</v>
      </c>
      <c r="Y20" s="126" t="s">
        <v>60</v>
      </c>
      <c r="Z20" s="126" t="s">
        <v>60</v>
      </c>
      <c r="AA20" s="62" t="s">
        <v>358</v>
      </c>
      <c r="AB20" s="62" t="s">
        <v>368</v>
      </c>
      <c r="AC20" s="62" t="s">
        <v>367</v>
      </c>
      <c r="AD20" s="62"/>
      <c r="AE20" s="62"/>
      <c r="AF20" s="120"/>
      <c r="AG20" s="62" t="s">
        <v>491</v>
      </c>
      <c r="AH20" s="120"/>
      <c r="AI20" s="54"/>
      <c r="AJ20" s="62"/>
      <c r="AK20" s="51"/>
    </row>
    <row r="21" spans="1:37" s="63" customFormat="1" ht="66">
      <c r="A21" s="56"/>
      <c r="B21" s="48" t="s">
        <v>300</v>
      </c>
      <c r="C21" s="48" t="s">
        <v>369</v>
      </c>
      <c r="D21" s="48" t="s">
        <v>370</v>
      </c>
      <c r="E21" s="121" t="s">
        <v>0</v>
      </c>
      <c r="F21" s="122">
        <v>200</v>
      </c>
      <c r="G21" s="34">
        <f>F21</f>
        <v>200</v>
      </c>
      <c r="H21" s="8"/>
      <c r="I21" s="127" t="s">
        <v>236</v>
      </c>
      <c r="J21" s="62" t="s">
        <v>371</v>
      </c>
      <c r="K21" s="62" t="s">
        <v>1968</v>
      </c>
      <c r="L21" s="62" t="s">
        <v>318</v>
      </c>
      <c r="M21" s="62" t="s">
        <v>372</v>
      </c>
      <c r="N21" s="62" t="s">
        <v>373</v>
      </c>
      <c r="O21" s="62" t="s">
        <v>374</v>
      </c>
      <c r="P21" s="62" t="s">
        <v>375</v>
      </c>
      <c r="Q21" s="62" t="s">
        <v>332</v>
      </c>
      <c r="R21" s="62" t="s">
        <v>346</v>
      </c>
      <c r="S21" s="126" t="s">
        <v>347</v>
      </c>
      <c r="T21" s="126" t="s">
        <v>60</v>
      </c>
      <c r="U21" s="62" t="s">
        <v>348</v>
      </c>
      <c r="V21" s="126" t="s">
        <v>60</v>
      </c>
      <c r="W21" s="62" t="s">
        <v>349</v>
      </c>
      <c r="X21" s="126" t="s">
        <v>60</v>
      </c>
      <c r="Y21" s="126" t="s">
        <v>60</v>
      </c>
      <c r="Z21" s="126" t="s">
        <v>60</v>
      </c>
      <c r="AA21" s="62" t="s">
        <v>358</v>
      </c>
      <c r="AB21" s="62" t="s">
        <v>376</v>
      </c>
      <c r="AC21" s="62" t="s">
        <v>351</v>
      </c>
      <c r="AD21" s="62"/>
      <c r="AE21" s="62"/>
      <c r="AF21" s="120"/>
      <c r="AG21" s="62" t="s">
        <v>491</v>
      </c>
      <c r="AH21" s="120"/>
      <c r="AI21" s="54"/>
      <c r="AJ21" s="62"/>
      <c r="AK21" s="51"/>
    </row>
    <row r="22" spans="1:36" s="63" customFormat="1" ht="6" customHeight="1">
      <c r="A22" s="56"/>
      <c r="B22" s="62"/>
      <c r="C22" s="62"/>
      <c r="D22" s="62"/>
      <c r="E22" s="24"/>
      <c r="F22" s="122"/>
      <c r="G22" s="122"/>
      <c r="H22" s="8"/>
      <c r="I22" s="127"/>
      <c r="J22" s="62"/>
      <c r="K22" s="62"/>
      <c r="L22" s="62"/>
      <c r="M22" s="62"/>
      <c r="N22" s="62"/>
      <c r="O22" s="62"/>
      <c r="P22" s="62"/>
      <c r="Q22" s="62"/>
      <c r="R22" s="62"/>
      <c r="S22" s="62"/>
      <c r="T22" s="62"/>
      <c r="U22" s="62"/>
      <c r="V22" s="62"/>
      <c r="W22" s="62"/>
      <c r="X22" s="62"/>
      <c r="Y22" s="62"/>
      <c r="Z22" s="62"/>
      <c r="AA22" s="62"/>
      <c r="AB22" s="62"/>
      <c r="AC22" s="62"/>
      <c r="AD22" s="62"/>
      <c r="AE22" s="62"/>
      <c r="AG22" s="48"/>
      <c r="AI22" s="8"/>
      <c r="AJ22" s="178"/>
    </row>
    <row r="23" spans="1:37" s="63" customFormat="1" ht="356.4">
      <c r="A23" s="56" t="s">
        <v>187</v>
      </c>
      <c r="B23" s="48" t="s">
        <v>360</v>
      </c>
      <c r="C23" s="48" t="s">
        <v>509</v>
      </c>
      <c r="D23" s="48" t="s">
        <v>510</v>
      </c>
      <c r="E23" s="121" t="s">
        <v>0</v>
      </c>
      <c r="F23" s="122">
        <v>12625</v>
      </c>
      <c r="G23" s="34">
        <f>F23</f>
        <v>12625</v>
      </c>
      <c r="H23" s="8"/>
      <c r="I23" s="127" t="s">
        <v>440</v>
      </c>
      <c r="J23" s="62" t="s">
        <v>511</v>
      </c>
      <c r="K23" s="62" t="s">
        <v>1968</v>
      </c>
      <c r="L23" s="62" t="s">
        <v>512</v>
      </c>
      <c r="M23" s="62" t="s">
        <v>442</v>
      </c>
      <c r="N23" s="62" t="s">
        <v>443</v>
      </c>
      <c r="O23" s="44" t="s">
        <v>460</v>
      </c>
      <c r="P23" s="62" t="s">
        <v>513</v>
      </c>
      <c r="Q23" s="62" t="s">
        <v>462</v>
      </c>
      <c r="R23" s="62" t="s">
        <v>514</v>
      </c>
      <c r="S23" s="44" t="s">
        <v>515</v>
      </c>
      <c r="T23" s="62"/>
      <c r="U23" s="62" t="s">
        <v>484</v>
      </c>
      <c r="V23" s="44" t="s">
        <v>485</v>
      </c>
      <c r="W23" s="44" t="s">
        <v>485</v>
      </c>
      <c r="X23" s="44" t="s">
        <v>485</v>
      </c>
      <c r="Y23" s="44" t="s">
        <v>485</v>
      </c>
      <c r="Z23" s="44" t="s">
        <v>485</v>
      </c>
      <c r="AA23" s="62" t="s">
        <v>475</v>
      </c>
      <c r="AB23" s="62" t="s">
        <v>516</v>
      </c>
      <c r="AC23" s="62" t="s">
        <v>475</v>
      </c>
      <c r="AD23" s="62" t="s">
        <v>517</v>
      </c>
      <c r="AE23" s="62" t="s">
        <v>518</v>
      </c>
      <c r="AF23" s="181"/>
      <c r="AG23" s="52" t="s">
        <v>519</v>
      </c>
      <c r="AH23" s="181"/>
      <c r="AI23" s="54"/>
      <c r="AJ23" s="62"/>
      <c r="AK23" s="62" t="s">
        <v>520</v>
      </c>
    </row>
    <row r="24" spans="1:37" s="63" customFormat="1" ht="356.4">
      <c r="A24" s="56" t="s">
        <v>187</v>
      </c>
      <c r="B24" s="48" t="s">
        <v>360</v>
      </c>
      <c r="C24" s="48" t="s">
        <v>521</v>
      </c>
      <c r="D24" s="48" t="s">
        <v>522</v>
      </c>
      <c r="E24" s="121" t="s">
        <v>0</v>
      </c>
      <c r="F24" s="122">
        <v>6458</v>
      </c>
      <c r="G24" s="34">
        <f>F24</f>
        <v>6458</v>
      </c>
      <c r="H24" s="8"/>
      <c r="I24" s="127" t="s">
        <v>440</v>
      </c>
      <c r="J24" s="62" t="s">
        <v>523</v>
      </c>
      <c r="K24" s="62" t="s">
        <v>1968</v>
      </c>
      <c r="L24" s="62" t="s">
        <v>83</v>
      </c>
      <c r="M24" s="62" t="s">
        <v>442</v>
      </c>
      <c r="N24" s="62" t="s">
        <v>443</v>
      </c>
      <c r="O24" s="44" t="s">
        <v>460</v>
      </c>
      <c r="P24" s="62" t="s">
        <v>524</v>
      </c>
      <c r="Q24" s="62" t="s">
        <v>525</v>
      </c>
      <c r="R24" s="62" t="s">
        <v>526</v>
      </c>
      <c r="S24" s="44" t="s">
        <v>527</v>
      </c>
      <c r="T24" s="62"/>
      <c r="U24" s="62" t="s">
        <v>484</v>
      </c>
      <c r="V24" s="44" t="s">
        <v>485</v>
      </c>
      <c r="W24" s="44" t="s">
        <v>485</v>
      </c>
      <c r="X24" s="44" t="s">
        <v>485</v>
      </c>
      <c r="Y24" s="44" t="s">
        <v>485</v>
      </c>
      <c r="Z24" s="44" t="s">
        <v>485</v>
      </c>
      <c r="AA24" s="62" t="s">
        <v>475</v>
      </c>
      <c r="AB24" s="62" t="s">
        <v>528</v>
      </c>
      <c r="AC24" s="62" t="s">
        <v>529</v>
      </c>
      <c r="AD24" s="62" t="s">
        <v>530</v>
      </c>
      <c r="AE24" s="62" t="s">
        <v>531</v>
      </c>
      <c r="AF24" s="181"/>
      <c r="AG24" s="87" t="s">
        <v>532</v>
      </c>
      <c r="AH24" s="181"/>
      <c r="AI24" s="54"/>
      <c r="AJ24" s="62"/>
      <c r="AK24" s="51"/>
    </row>
    <row r="25" spans="1:36" s="63" customFormat="1" ht="6" customHeight="1">
      <c r="A25" s="56"/>
      <c r="B25" s="62"/>
      <c r="C25" s="62"/>
      <c r="D25" s="62"/>
      <c r="E25" s="24"/>
      <c r="F25" s="122"/>
      <c r="G25" s="122"/>
      <c r="H25" s="8"/>
      <c r="I25" s="127"/>
      <c r="J25" s="62"/>
      <c r="K25" s="62"/>
      <c r="L25" s="62"/>
      <c r="M25" s="62"/>
      <c r="N25" s="62"/>
      <c r="O25" s="62"/>
      <c r="P25" s="62"/>
      <c r="Q25" s="62"/>
      <c r="R25" s="62"/>
      <c r="S25" s="62"/>
      <c r="T25" s="62"/>
      <c r="U25" s="62"/>
      <c r="V25" s="62"/>
      <c r="W25" s="62"/>
      <c r="X25" s="62"/>
      <c r="Y25" s="62"/>
      <c r="Z25" s="62"/>
      <c r="AA25" s="62"/>
      <c r="AB25" s="62"/>
      <c r="AC25" s="62"/>
      <c r="AD25" s="62"/>
      <c r="AE25" s="62"/>
      <c r="AG25" s="62"/>
      <c r="AI25" s="8"/>
      <c r="AJ25" s="8"/>
    </row>
    <row r="26" spans="1:37" s="63" customFormat="1" ht="367.2" customHeight="1" hidden="1">
      <c r="A26" s="56" t="s">
        <v>187</v>
      </c>
      <c r="B26" s="62" t="s">
        <v>533</v>
      </c>
      <c r="C26" s="62" t="s">
        <v>533</v>
      </c>
      <c r="D26" s="62" t="s">
        <v>534</v>
      </c>
      <c r="E26" s="24" t="s">
        <v>535</v>
      </c>
      <c r="F26" s="122">
        <v>4000</v>
      </c>
      <c r="G26" s="34">
        <v>6000</v>
      </c>
      <c r="H26" s="8"/>
      <c r="I26" s="127" t="s">
        <v>440</v>
      </c>
      <c r="J26" s="62" t="s">
        <v>536</v>
      </c>
      <c r="K26" s="62"/>
      <c r="L26" s="62" t="s">
        <v>83</v>
      </c>
      <c r="M26" s="62" t="s">
        <v>537</v>
      </c>
      <c r="N26" s="62" t="s">
        <v>538</v>
      </c>
      <c r="O26" s="62"/>
      <c r="P26" s="62" t="s">
        <v>539</v>
      </c>
      <c r="Q26" s="62" t="s">
        <v>540</v>
      </c>
      <c r="R26" s="62" t="s">
        <v>541</v>
      </c>
      <c r="S26" s="44">
        <v>2006</v>
      </c>
      <c r="T26" s="62"/>
      <c r="U26" s="62" t="s">
        <v>542</v>
      </c>
      <c r="V26" s="62" t="s">
        <v>543</v>
      </c>
      <c r="W26" s="62" t="s">
        <v>544</v>
      </c>
      <c r="X26" s="62" t="s">
        <v>545</v>
      </c>
      <c r="Y26" s="62" t="s">
        <v>545</v>
      </c>
      <c r="Z26" s="62" t="s">
        <v>545</v>
      </c>
      <c r="AA26" s="62" t="s">
        <v>546</v>
      </c>
      <c r="AB26" s="62" t="s">
        <v>547</v>
      </c>
      <c r="AC26" s="62" t="s">
        <v>548</v>
      </c>
      <c r="AD26" s="62" t="s">
        <v>549</v>
      </c>
      <c r="AE26" s="62"/>
      <c r="AG26" s="62" t="s">
        <v>550</v>
      </c>
      <c r="AI26" s="54"/>
      <c r="AJ26" s="75"/>
      <c r="AK26" s="51"/>
    </row>
    <row r="27" spans="1:36" s="63" customFormat="1" ht="6" customHeight="1">
      <c r="A27" s="56"/>
      <c r="B27" s="62"/>
      <c r="C27" s="62"/>
      <c r="D27" s="62"/>
      <c r="E27" s="24"/>
      <c r="F27" s="122"/>
      <c r="G27" s="122"/>
      <c r="H27" s="8"/>
      <c r="I27" s="127"/>
      <c r="J27" s="62"/>
      <c r="K27" s="62"/>
      <c r="L27" s="62"/>
      <c r="M27" s="62"/>
      <c r="N27" s="62"/>
      <c r="O27" s="62"/>
      <c r="P27" s="62"/>
      <c r="Q27" s="62"/>
      <c r="R27" s="62"/>
      <c r="S27" s="62"/>
      <c r="T27" s="62"/>
      <c r="U27" s="62"/>
      <c r="V27" s="62"/>
      <c r="W27" s="62"/>
      <c r="X27" s="62"/>
      <c r="Y27" s="62"/>
      <c r="Z27" s="62"/>
      <c r="AA27" s="62"/>
      <c r="AB27" s="62"/>
      <c r="AC27" s="62"/>
      <c r="AD27" s="62"/>
      <c r="AE27" s="62"/>
      <c r="AG27" s="87"/>
      <c r="AI27" s="8"/>
      <c r="AJ27" s="87"/>
    </row>
    <row r="28" spans="1:37" s="63" customFormat="1" ht="91.2" customHeight="1">
      <c r="A28" s="56" t="s">
        <v>187</v>
      </c>
      <c r="B28" s="62" t="s">
        <v>551</v>
      </c>
      <c r="C28" s="62" t="s">
        <v>551</v>
      </c>
      <c r="D28" s="62" t="s">
        <v>552</v>
      </c>
      <c r="E28" s="24" t="s">
        <v>24</v>
      </c>
      <c r="F28" s="122">
        <v>5800</v>
      </c>
      <c r="G28" s="34">
        <f aca="true" t="shared" si="1" ref="G28:G33">F28</f>
        <v>5800</v>
      </c>
      <c r="H28" s="8"/>
      <c r="I28" s="127" t="s">
        <v>440</v>
      </c>
      <c r="J28" s="346" t="s">
        <v>553</v>
      </c>
      <c r="K28" s="296" t="s">
        <v>1968</v>
      </c>
      <c r="L28" s="346" t="s">
        <v>83</v>
      </c>
      <c r="M28" s="346" t="s">
        <v>554</v>
      </c>
      <c r="N28" s="346" t="s">
        <v>555</v>
      </c>
      <c r="O28" s="346">
        <v>2002</v>
      </c>
      <c r="P28" s="346" t="s">
        <v>556</v>
      </c>
      <c r="Q28" s="346" t="s">
        <v>557</v>
      </c>
      <c r="R28" s="346" t="s">
        <v>558</v>
      </c>
      <c r="S28" s="346">
        <v>1990</v>
      </c>
      <c r="T28" s="346"/>
      <c r="U28" s="346" t="s">
        <v>559</v>
      </c>
      <c r="V28" s="346" t="s">
        <v>560</v>
      </c>
      <c r="W28" s="346" t="s">
        <v>560</v>
      </c>
      <c r="X28" s="346" t="s">
        <v>560</v>
      </c>
      <c r="Y28" s="346"/>
      <c r="Z28" s="346" t="s">
        <v>560</v>
      </c>
      <c r="AA28" s="346" t="s">
        <v>561</v>
      </c>
      <c r="AB28" s="346" t="s">
        <v>562</v>
      </c>
      <c r="AC28" s="346" t="s">
        <v>563</v>
      </c>
      <c r="AD28" s="346" t="s">
        <v>564</v>
      </c>
      <c r="AE28" s="346"/>
      <c r="AF28" s="184"/>
      <c r="AG28" s="346" t="s">
        <v>565</v>
      </c>
      <c r="AH28" s="184"/>
      <c r="AI28" s="346" t="s">
        <v>566</v>
      </c>
      <c r="AJ28" s="363" t="s">
        <v>196</v>
      </c>
      <c r="AK28" s="346" t="s">
        <v>567</v>
      </c>
    </row>
    <row r="29" spans="1:69" s="186" customFormat="1" ht="56.4" customHeight="1">
      <c r="A29" s="56" t="s">
        <v>187</v>
      </c>
      <c r="B29" s="185" t="s">
        <v>568</v>
      </c>
      <c r="C29" s="185" t="s">
        <v>569</v>
      </c>
      <c r="D29" s="48" t="s">
        <v>570</v>
      </c>
      <c r="E29" s="127" t="s">
        <v>571</v>
      </c>
      <c r="F29" s="122">
        <v>3400</v>
      </c>
      <c r="G29" s="34">
        <f t="shared" si="1"/>
        <v>3400</v>
      </c>
      <c r="H29" s="63"/>
      <c r="I29" s="127" t="s">
        <v>440</v>
      </c>
      <c r="J29" s="355"/>
      <c r="K29" s="298" t="s">
        <v>1968</v>
      </c>
      <c r="L29" s="355"/>
      <c r="M29" s="355"/>
      <c r="N29" s="355"/>
      <c r="O29" s="355"/>
      <c r="P29" s="355"/>
      <c r="Q29" s="355"/>
      <c r="R29" s="355"/>
      <c r="S29" s="355"/>
      <c r="T29" s="355"/>
      <c r="U29" s="355"/>
      <c r="V29" s="355"/>
      <c r="W29" s="355"/>
      <c r="X29" s="355"/>
      <c r="Y29" s="355"/>
      <c r="Z29" s="355"/>
      <c r="AA29" s="355"/>
      <c r="AB29" s="355"/>
      <c r="AC29" s="355"/>
      <c r="AD29" s="355"/>
      <c r="AE29" s="355"/>
      <c r="AF29" s="63"/>
      <c r="AG29" s="355"/>
      <c r="AH29" s="63"/>
      <c r="AI29" s="355"/>
      <c r="AJ29" s="355"/>
      <c r="AK29" s="355"/>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3"/>
      <c r="BP29" s="63"/>
      <c r="BQ29" s="63"/>
    </row>
    <row r="30" spans="1:69" s="186" customFormat="1" ht="76.2" customHeight="1">
      <c r="A30" s="56" t="s">
        <v>187</v>
      </c>
      <c r="B30" s="185" t="s">
        <v>568</v>
      </c>
      <c r="C30" s="185" t="s">
        <v>572</v>
      </c>
      <c r="D30" s="48" t="s">
        <v>573</v>
      </c>
      <c r="E30" s="127" t="s">
        <v>571</v>
      </c>
      <c r="F30" s="122">
        <v>1650</v>
      </c>
      <c r="G30" s="34">
        <f t="shared" si="1"/>
        <v>1650</v>
      </c>
      <c r="H30" s="63"/>
      <c r="I30" s="127" t="s">
        <v>440</v>
      </c>
      <c r="J30" s="355"/>
      <c r="K30" s="298" t="s">
        <v>1968</v>
      </c>
      <c r="L30" s="355"/>
      <c r="M30" s="355"/>
      <c r="N30" s="355"/>
      <c r="O30" s="355"/>
      <c r="P30" s="355"/>
      <c r="Q30" s="355"/>
      <c r="R30" s="355"/>
      <c r="S30" s="355"/>
      <c r="T30" s="355"/>
      <c r="U30" s="355"/>
      <c r="V30" s="355"/>
      <c r="W30" s="355"/>
      <c r="X30" s="355"/>
      <c r="Y30" s="355"/>
      <c r="Z30" s="355"/>
      <c r="AA30" s="355"/>
      <c r="AB30" s="355"/>
      <c r="AC30" s="355"/>
      <c r="AD30" s="355"/>
      <c r="AE30" s="355"/>
      <c r="AF30" s="63"/>
      <c r="AG30" s="355"/>
      <c r="AH30" s="63"/>
      <c r="AI30" s="355"/>
      <c r="AJ30" s="355"/>
      <c r="AK30" s="355"/>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c r="BN30" s="63"/>
      <c r="BO30" s="63"/>
      <c r="BP30" s="63"/>
      <c r="BQ30" s="63"/>
    </row>
    <row r="31" spans="1:69" s="186" customFormat="1" ht="60.6" customHeight="1">
      <c r="A31" s="56" t="s">
        <v>187</v>
      </c>
      <c r="B31" s="185" t="s">
        <v>568</v>
      </c>
      <c r="C31" s="185" t="s">
        <v>574</v>
      </c>
      <c r="D31" s="48" t="s">
        <v>575</v>
      </c>
      <c r="E31" s="127" t="s">
        <v>571</v>
      </c>
      <c r="F31" s="122">
        <v>1500</v>
      </c>
      <c r="G31" s="34">
        <f t="shared" si="1"/>
        <v>1500</v>
      </c>
      <c r="H31" s="63"/>
      <c r="I31" s="127" t="s">
        <v>440</v>
      </c>
      <c r="J31" s="355"/>
      <c r="K31" s="298" t="s">
        <v>1968</v>
      </c>
      <c r="L31" s="355"/>
      <c r="M31" s="355"/>
      <c r="N31" s="355"/>
      <c r="O31" s="355"/>
      <c r="P31" s="355"/>
      <c r="Q31" s="355"/>
      <c r="R31" s="355"/>
      <c r="S31" s="355"/>
      <c r="T31" s="355"/>
      <c r="U31" s="355"/>
      <c r="V31" s="355"/>
      <c r="W31" s="355"/>
      <c r="X31" s="355"/>
      <c r="Y31" s="355"/>
      <c r="Z31" s="355"/>
      <c r="AA31" s="355"/>
      <c r="AB31" s="355"/>
      <c r="AC31" s="355"/>
      <c r="AD31" s="355"/>
      <c r="AE31" s="355"/>
      <c r="AF31" s="63"/>
      <c r="AG31" s="355"/>
      <c r="AH31" s="63"/>
      <c r="AI31" s="355"/>
      <c r="AJ31" s="355"/>
      <c r="AK31" s="355"/>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3"/>
      <c r="BQ31" s="63"/>
    </row>
    <row r="32" spans="1:37" s="187" customFormat="1" ht="72" customHeight="1">
      <c r="A32" s="56" t="s">
        <v>187</v>
      </c>
      <c r="B32" s="185" t="s">
        <v>576</v>
      </c>
      <c r="C32" s="185" t="s">
        <v>577</v>
      </c>
      <c r="D32" s="48" t="s">
        <v>578</v>
      </c>
      <c r="E32" s="127" t="s">
        <v>571</v>
      </c>
      <c r="F32" s="122">
        <v>503</v>
      </c>
      <c r="G32" s="34">
        <f t="shared" si="1"/>
        <v>503</v>
      </c>
      <c r="I32" s="127" t="s">
        <v>440</v>
      </c>
      <c r="J32" s="355"/>
      <c r="K32" s="298" t="s">
        <v>1968</v>
      </c>
      <c r="L32" s="355"/>
      <c r="M32" s="355"/>
      <c r="N32" s="355"/>
      <c r="O32" s="355"/>
      <c r="P32" s="355"/>
      <c r="Q32" s="355"/>
      <c r="R32" s="355"/>
      <c r="S32" s="355"/>
      <c r="T32" s="355"/>
      <c r="U32" s="355"/>
      <c r="V32" s="355"/>
      <c r="W32" s="355"/>
      <c r="X32" s="355"/>
      <c r="Y32" s="355"/>
      <c r="Z32" s="355"/>
      <c r="AA32" s="355"/>
      <c r="AB32" s="355"/>
      <c r="AC32" s="355"/>
      <c r="AD32" s="355"/>
      <c r="AE32" s="355"/>
      <c r="AG32" s="355"/>
      <c r="AI32" s="355"/>
      <c r="AJ32" s="355"/>
      <c r="AK32" s="355"/>
    </row>
    <row r="33" spans="1:37" s="187" customFormat="1" ht="90.6" customHeight="1">
      <c r="A33" s="56" t="s">
        <v>187</v>
      </c>
      <c r="B33" s="185" t="s">
        <v>568</v>
      </c>
      <c r="C33" s="185" t="s">
        <v>579</v>
      </c>
      <c r="D33" s="48" t="s">
        <v>580</v>
      </c>
      <c r="E33" s="127" t="s">
        <v>571</v>
      </c>
      <c r="F33" s="25">
        <v>250</v>
      </c>
      <c r="G33" s="34">
        <f t="shared" si="1"/>
        <v>250</v>
      </c>
      <c r="I33" s="127" t="s">
        <v>440</v>
      </c>
      <c r="J33" s="355"/>
      <c r="K33" s="298" t="s">
        <v>1968</v>
      </c>
      <c r="L33" s="355"/>
      <c r="M33" s="355"/>
      <c r="N33" s="355"/>
      <c r="O33" s="355"/>
      <c r="P33" s="355"/>
      <c r="Q33" s="355"/>
      <c r="R33" s="355"/>
      <c r="S33" s="355"/>
      <c r="T33" s="355"/>
      <c r="U33" s="355"/>
      <c r="V33" s="355"/>
      <c r="W33" s="355"/>
      <c r="X33" s="355"/>
      <c r="Y33" s="355"/>
      <c r="Z33" s="355"/>
      <c r="AA33" s="355"/>
      <c r="AB33" s="355"/>
      <c r="AC33" s="355"/>
      <c r="AD33" s="355"/>
      <c r="AE33" s="355"/>
      <c r="AG33" s="355"/>
      <c r="AI33" s="355"/>
      <c r="AJ33" s="355"/>
      <c r="AK33" s="355"/>
    </row>
    <row r="34" spans="1:69" s="186" customFormat="1" ht="40.2" customHeight="1">
      <c r="A34" s="56" t="s">
        <v>187</v>
      </c>
      <c r="B34" s="185" t="s">
        <v>568</v>
      </c>
      <c r="C34" s="185" t="s">
        <v>581</v>
      </c>
      <c r="D34" s="48" t="s">
        <v>582</v>
      </c>
      <c r="E34" s="127" t="s">
        <v>571</v>
      </c>
      <c r="F34" s="122">
        <v>2</v>
      </c>
      <c r="G34" s="122" t="s">
        <v>583</v>
      </c>
      <c r="H34" s="63"/>
      <c r="I34" s="127" t="s">
        <v>440</v>
      </c>
      <c r="J34" s="347"/>
      <c r="K34" s="297" t="s">
        <v>1968</v>
      </c>
      <c r="L34" s="347"/>
      <c r="M34" s="347"/>
      <c r="N34" s="347"/>
      <c r="O34" s="347"/>
      <c r="P34" s="347"/>
      <c r="Q34" s="347"/>
      <c r="R34" s="347"/>
      <c r="S34" s="347"/>
      <c r="T34" s="347"/>
      <c r="U34" s="347"/>
      <c r="V34" s="347"/>
      <c r="W34" s="347"/>
      <c r="X34" s="347"/>
      <c r="Y34" s="347"/>
      <c r="Z34" s="347"/>
      <c r="AA34" s="347"/>
      <c r="AB34" s="347"/>
      <c r="AC34" s="347"/>
      <c r="AD34" s="347"/>
      <c r="AE34" s="347"/>
      <c r="AF34" s="63"/>
      <c r="AG34" s="347"/>
      <c r="AH34" s="63"/>
      <c r="AI34" s="347"/>
      <c r="AJ34" s="347"/>
      <c r="AK34" s="347"/>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row>
    <row r="35" spans="1:36" s="63" customFormat="1" ht="6" customHeight="1">
      <c r="A35" s="56"/>
      <c r="B35" s="62"/>
      <c r="C35" s="62"/>
      <c r="D35" s="62"/>
      <c r="E35" s="24"/>
      <c r="F35" s="122"/>
      <c r="G35" s="122"/>
      <c r="H35" s="8"/>
      <c r="I35" s="127"/>
      <c r="J35" s="62"/>
      <c r="K35" s="62"/>
      <c r="L35" s="62"/>
      <c r="M35" s="62"/>
      <c r="N35" s="62"/>
      <c r="O35" s="62"/>
      <c r="P35" s="62"/>
      <c r="Q35" s="62"/>
      <c r="R35" s="62"/>
      <c r="S35" s="62"/>
      <c r="T35" s="62"/>
      <c r="U35" s="62"/>
      <c r="V35" s="62"/>
      <c r="W35" s="62"/>
      <c r="X35" s="62"/>
      <c r="Y35" s="62"/>
      <c r="Z35" s="62"/>
      <c r="AA35" s="62"/>
      <c r="AB35" s="62"/>
      <c r="AC35" s="62"/>
      <c r="AD35" s="62"/>
      <c r="AE35" s="62"/>
      <c r="AG35" s="62"/>
      <c r="AI35" s="8"/>
      <c r="AJ35" s="62"/>
    </row>
    <row r="36" spans="1:37" s="63" customFormat="1" ht="114" customHeight="1">
      <c r="A36" s="56" t="s">
        <v>187</v>
      </c>
      <c r="B36" s="62" t="s">
        <v>584</v>
      </c>
      <c r="C36" s="62" t="s">
        <v>584</v>
      </c>
      <c r="D36" s="62" t="s">
        <v>585</v>
      </c>
      <c r="E36" s="24" t="s">
        <v>24</v>
      </c>
      <c r="F36" s="122">
        <v>1988</v>
      </c>
      <c r="G36" s="34">
        <f>F36</f>
        <v>1988</v>
      </c>
      <c r="H36" s="8"/>
      <c r="I36" s="127" t="s">
        <v>440</v>
      </c>
      <c r="J36" s="346" t="s">
        <v>586</v>
      </c>
      <c r="K36" s="296" t="s">
        <v>1968</v>
      </c>
      <c r="L36" s="346" t="s">
        <v>587</v>
      </c>
      <c r="M36" s="346" t="s">
        <v>588</v>
      </c>
      <c r="N36" s="346" t="s">
        <v>589</v>
      </c>
      <c r="O36" s="346">
        <v>2017</v>
      </c>
      <c r="P36" s="346" t="s">
        <v>590</v>
      </c>
      <c r="Q36" s="346" t="s">
        <v>591</v>
      </c>
      <c r="R36" s="346" t="s">
        <v>592</v>
      </c>
      <c r="S36" s="346">
        <v>2017</v>
      </c>
      <c r="T36" s="346"/>
      <c r="U36" s="346" t="s">
        <v>593</v>
      </c>
      <c r="V36" s="346"/>
      <c r="W36" s="346"/>
      <c r="X36" s="346"/>
      <c r="Y36" s="346"/>
      <c r="Z36" s="346" t="s">
        <v>594</v>
      </c>
      <c r="AA36" s="346" t="s">
        <v>595</v>
      </c>
      <c r="AB36" s="346" t="s">
        <v>596</v>
      </c>
      <c r="AC36" s="346" t="s">
        <v>595</v>
      </c>
      <c r="AD36" s="346"/>
      <c r="AE36" s="346"/>
      <c r="AF36" s="184"/>
      <c r="AG36" s="346" t="s">
        <v>597</v>
      </c>
      <c r="AH36" s="184"/>
      <c r="AI36" s="346"/>
      <c r="AJ36" s="346"/>
      <c r="AK36" s="346"/>
    </row>
    <row r="37" spans="1:37" s="187" customFormat="1" ht="45" customHeight="1">
      <c r="A37" s="56" t="s">
        <v>187</v>
      </c>
      <c r="B37" s="185" t="s">
        <v>598</v>
      </c>
      <c r="C37" s="188" t="s">
        <v>599</v>
      </c>
      <c r="D37" s="48" t="s">
        <v>600</v>
      </c>
      <c r="E37" s="127" t="s">
        <v>571</v>
      </c>
      <c r="F37" s="25">
        <v>1147</v>
      </c>
      <c r="G37" s="34">
        <f>F37</f>
        <v>1147</v>
      </c>
      <c r="I37" s="127" t="s">
        <v>440</v>
      </c>
      <c r="J37" s="355"/>
      <c r="K37" s="298" t="s">
        <v>1968</v>
      </c>
      <c r="L37" s="355"/>
      <c r="M37" s="355"/>
      <c r="N37" s="355"/>
      <c r="O37" s="355"/>
      <c r="P37" s="355"/>
      <c r="Q37" s="355"/>
      <c r="R37" s="355"/>
      <c r="S37" s="355"/>
      <c r="T37" s="355"/>
      <c r="U37" s="355"/>
      <c r="V37" s="355"/>
      <c r="W37" s="355"/>
      <c r="X37" s="355"/>
      <c r="Y37" s="355"/>
      <c r="Z37" s="355"/>
      <c r="AA37" s="355"/>
      <c r="AB37" s="355"/>
      <c r="AC37" s="355"/>
      <c r="AD37" s="355"/>
      <c r="AE37" s="355"/>
      <c r="AG37" s="355"/>
      <c r="AI37" s="355"/>
      <c r="AJ37" s="355"/>
      <c r="AK37" s="355"/>
    </row>
    <row r="38" spans="1:37" s="187" customFormat="1" ht="45" customHeight="1">
      <c r="A38" s="56" t="s">
        <v>187</v>
      </c>
      <c r="B38" s="185" t="s">
        <v>598</v>
      </c>
      <c r="C38" s="188" t="s">
        <v>601</v>
      </c>
      <c r="D38" s="48" t="s">
        <v>602</v>
      </c>
      <c r="E38" s="127" t="s">
        <v>571</v>
      </c>
      <c r="F38" s="25">
        <v>521</v>
      </c>
      <c r="G38" s="34">
        <f>F38</f>
        <v>521</v>
      </c>
      <c r="I38" s="127" t="s">
        <v>440</v>
      </c>
      <c r="J38" s="355"/>
      <c r="K38" s="298" t="s">
        <v>1968</v>
      </c>
      <c r="L38" s="355"/>
      <c r="M38" s="355"/>
      <c r="N38" s="355"/>
      <c r="O38" s="355"/>
      <c r="P38" s="355"/>
      <c r="Q38" s="355"/>
      <c r="R38" s="355"/>
      <c r="S38" s="355"/>
      <c r="T38" s="355"/>
      <c r="U38" s="355"/>
      <c r="V38" s="355"/>
      <c r="W38" s="355"/>
      <c r="X38" s="355"/>
      <c r="Y38" s="355"/>
      <c r="Z38" s="355"/>
      <c r="AA38" s="355"/>
      <c r="AB38" s="355"/>
      <c r="AC38" s="355"/>
      <c r="AD38" s="355"/>
      <c r="AE38" s="355"/>
      <c r="AG38" s="355"/>
      <c r="AI38" s="355"/>
      <c r="AJ38" s="355"/>
      <c r="AK38" s="355"/>
    </row>
    <row r="39" spans="1:37" s="187" customFormat="1" ht="45" customHeight="1">
      <c r="A39" s="56" t="s">
        <v>187</v>
      </c>
      <c r="B39" s="185" t="s">
        <v>603</v>
      </c>
      <c r="C39" s="185" t="s">
        <v>604</v>
      </c>
      <c r="D39" s="48" t="s">
        <v>605</v>
      </c>
      <c r="E39" s="127" t="s">
        <v>571</v>
      </c>
      <c r="F39" s="25">
        <v>420</v>
      </c>
      <c r="G39" s="34">
        <f>F39</f>
        <v>420</v>
      </c>
      <c r="I39" s="127" t="s">
        <v>440</v>
      </c>
      <c r="J39" s="347"/>
      <c r="K39" s="297" t="s">
        <v>1968</v>
      </c>
      <c r="L39" s="347"/>
      <c r="M39" s="347"/>
      <c r="N39" s="347"/>
      <c r="O39" s="347"/>
      <c r="P39" s="347"/>
      <c r="Q39" s="347"/>
      <c r="R39" s="347"/>
      <c r="S39" s="347"/>
      <c r="T39" s="347"/>
      <c r="U39" s="347"/>
      <c r="V39" s="347"/>
      <c r="W39" s="347"/>
      <c r="X39" s="347"/>
      <c r="Y39" s="347"/>
      <c r="Z39" s="347"/>
      <c r="AA39" s="347"/>
      <c r="AB39" s="347"/>
      <c r="AC39" s="347"/>
      <c r="AD39" s="347"/>
      <c r="AE39" s="347"/>
      <c r="AG39" s="347"/>
      <c r="AI39" s="347"/>
      <c r="AJ39" s="347"/>
      <c r="AK39" s="347"/>
    </row>
    <row r="40" spans="1:36" s="63" customFormat="1" ht="6" customHeight="1">
      <c r="A40" s="56"/>
      <c r="B40" s="62"/>
      <c r="C40" s="62"/>
      <c r="D40" s="62"/>
      <c r="E40" s="24"/>
      <c r="F40" s="122"/>
      <c r="G40" s="122"/>
      <c r="H40" s="8"/>
      <c r="I40" s="127"/>
      <c r="J40" s="48"/>
      <c r="K40" s="48"/>
      <c r="L40" s="48"/>
      <c r="M40" s="48"/>
      <c r="N40" s="48"/>
      <c r="O40" s="48"/>
      <c r="P40" s="48"/>
      <c r="Q40" s="48"/>
      <c r="R40" s="48"/>
      <c r="S40" s="48"/>
      <c r="T40" s="48"/>
      <c r="U40" s="48"/>
      <c r="V40" s="48"/>
      <c r="W40" s="48"/>
      <c r="X40" s="48"/>
      <c r="Y40" s="48"/>
      <c r="Z40" s="48"/>
      <c r="AA40" s="48"/>
      <c r="AB40" s="48"/>
      <c r="AC40" s="48"/>
      <c r="AD40" s="48"/>
      <c r="AE40" s="48"/>
      <c r="AG40" s="62"/>
      <c r="AI40" s="8"/>
      <c r="AJ40" s="48"/>
    </row>
    <row r="41" spans="1:37" s="63" customFormat="1" ht="182.4" customHeight="1">
      <c r="A41" s="56" t="s">
        <v>187</v>
      </c>
      <c r="B41" s="62" t="s">
        <v>606</v>
      </c>
      <c r="C41" s="62" t="s">
        <v>606</v>
      </c>
      <c r="D41" s="62" t="s">
        <v>607</v>
      </c>
      <c r="E41" s="24" t="s">
        <v>24</v>
      </c>
      <c r="F41" s="122">
        <v>1340</v>
      </c>
      <c r="G41" s="34">
        <f>F41</f>
        <v>1340</v>
      </c>
      <c r="H41" s="8"/>
      <c r="I41" s="127" t="s">
        <v>440</v>
      </c>
      <c r="J41" s="346" t="s">
        <v>608</v>
      </c>
      <c r="K41" s="296" t="s">
        <v>1968</v>
      </c>
      <c r="L41" s="346" t="s">
        <v>83</v>
      </c>
      <c r="M41" s="346" t="s">
        <v>609</v>
      </c>
      <c r="N41" s="346" t="s">
        <v>610</v>
      </c>
      <c r="O41" s="346">
        <v>1954</v>
      </c>
      <c r="P41" s="346" t="s">
        <v>611</v>
      </c>
      <c r="Q41" s="346" t="s">
        <v>612</v>
      </c>
      <c r="R41" s="346" t="s">
        <v>613</v>
      </c>
      <c r="S41" s="346">
        <v>1954</v>
      </c>
      <c r="T41" s="346"/>
      <c r="U41" s="346" t="s">
        <v>614</v>
      </c>
      <c r="V41" s="346"/>
      <c r="W41" s="346"/>
      <c r="X41" s="346"/>
      <c r="Y41" s="346"/>
      <c r="Z41" s="346" t="s">
        <v>615</v>
      </c>
      <c r="AA41" s="346" t="s">
        <v>616</v>
      </c>
      <c r="AB41" s="346" t="s">
        <v>617</v>
      </c>
      <c r="AC41" s="346" t="s">
        <v>618</v>
      </c>
      <c r="AD41" s="346"/>
      <c r="AE41" s="346"/>
      <c r="AF41" s="181"/>
      <c r="AG41" s="346" t="s">
        <v>619</v>
      </c>
      <c r="AH41" s="181"/>
      <c r="AI41" s="363"/>
      <c r="AJ41" s="363"/>
      <c r="AK41" s="363"/>
    </row>
    <row r="42" spans="1:69" s="189" customFormat="1" ht="28.2" customHeight="1">
      <c r="A42" s="56" t="s">
        <v>187</v>
      </c>
      <c r="B42" s="185" t="s">
        <v>620</v>
      </c>
      <c r="C42" s="185" t="s">
        <v>621</v>
      </c>
      <c r="D42" s="48" t="s">
        <v>622</v>
      </c>
      <c r="E42" s="127" t="s">
        <v>0</v>
      </c>
      <c r="F42" s="25">
        <v>1075</v>
      </c>
      <c r="G42" s="34">
        <f>F42</f>
        <v>1075</v>
      </c>
      <c r="H42" s="63"/>
      <c r="I42" s="127" t="s">
        <v>440</v>
      </c>
      <c r="J42" s="355"/>
      <c r="K42" s="298" t="s">
        <v>1968</v>
      </c>
      <c r="L42" s="355"/>
      <c r="M42" s="355"/>
      <c r="N42" s="355"/>
      <c r="O42" s="355"/>
      <c r="P42" s="355"/>
      <c r="Q42" s="355"/>
      <c r="R42" s="355"/>
      <c r="S42" s="355"/>
      <c r="T42" s="355"/>
      <c r="U42" s="355"/>
      <c r="V42" s="355"/>
      <c r="W42" s="355"/>
      <c r="X42" s="355"/>
      <c r="Y42" s="355"/>
      <c r="Z42" s="355"/>
      <c r="AA42" s="355"/>
      <c r="AB42" s="355"/>
      <c r="AC42" s="355"/>
      <c r="AD42" s="355"/>
      <c r="AE42" s="355"/>
      <c r="AF42" s="63"/>
      <c r="AG42" s="355"/>
      <c r="AH42" s="63"/>
      <c r="AI42" s="355"/>
      <c r="AJ42" s="355"/>
      <c r="AK42" s="355"/>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3"/>
      <c r="BQ42" s="63"/>
    </row>
    <row r="43" spans="1:69" s="189" customFormat="1" ht="27" customHeight="1">
      <c r="A43" s="56" t="s">
        <v>187</v>
      </c>
      <c r="B43" s="185" t="s">
        <v>620</v>
      </c>
      <c r="C43" s="185" t="s">
        <v>623</v>
      </c>
      <c r="D43" s="48" t="s">
        <v>624</v>
      </c>
      <c r="E43" s="127" t="s">
        <v>0</v>
      </c>
      <c r="F43" s="25">
        <v>340</v>
      </c>
      <c r="G43" s="34">
        <f>F43</f>
        <v>340</v>
      </c>
      <c r="H43" s="63"/>
      <c r="I43" s="127" t="s">
        <v>440</v>
      </c>
      <c r="J43" s="355"/>
      <c r="K43" s="298" t="s">
        <v>1968</v>
      </c>
      <c r="L43" s="355"/>
      <c r="M43" s="355"/>
      <c r="N43" s="355"/>
      <c r="O43" s="355"/>
      <c r="P43" s="355"/>
      <c r="Q43" s="355"/>
      <c r="R43" s="355"/>
      <c r="S43" s="355"/>
      <c r="T43" s="355"/>
      <c r="U43" s="355"/>
      <c r="V43" s="355"/>
      <c r="W43" s="355"/>
      <c r="X43" s="355"/>
      <c r="Y43" s="355"/>
      <c r="Z43" s="355"/>
      <c r="AA43" s="355"/>
      <c r="AB43" s="355"/>
      <c r="AC43" s="355"/>
      <c r="AD43" s="355"/>
      <c r="AE43" s="355"/>
      <c r="AF43" s="63"/>
      <c r="AG43" s="355"/>
      <c r="AH43" s="63"/>
      <c r="AI43" s="355"/>
      <c r="AJ43" s="355"/>
      <c r="AK43" s="355"/>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3"/>
    </row>
    <row r="44" spans="1:69" s="189" customFormat="1" ht="15" customHeight="1">
      <c r="A44" s="56" t="s">
        <v>187</v>
      </c>
      <c r="B44" s="190" t="s">
        <v>625</v>
      </c>
      <c r="C44" s="190" t="s">
        <v>626</v>
      </c>
      <c r="D44" s="62" t="s">
        <v>627</v>
      </c>
      <c r="E44" s="127" t="s">
        <v>571</v>
      </c>
      <c r="F44" s="25">
        <v>25</v>
      </c>
      <c r="G44" s="122" t="s">
        <v>583</v>
      </c>
      <c r="H44" s="63"/>
      <c r="I44" s="127" t="s">
        <v>440</v>
      </c>
      <c r="J44" s="347"/>
      <c r="K44" s="297" t="s">
        <v>1968</v>
      </c>
      <c r="L44" s="347"/>
      <c r="M44" s="347"/>
      <c r="N44" s="347"/>
      <c r="O44" s="347"/>
      <c r="P44" s="347"/>
      <c r="Q44" s="347"/>
      <c r="R44" s="347"/>
      <c r="S44" s="347"/>
      <c r="T44" s="347"/>
      <c r="U44" s="347"/>
      <c r="V44" s="347"/>
      <c r="W44" s="347"/>
      <c r="X44" s="347"/>
      <c r="Y44" s="347"/>
      <c r="Z44" s="347"/>
      <c r="AA44" s="347"/>
      <c r="AB44" s="347"/>
      <c r="AC44" s="347"/>
      <c r="AD44" s="347"/>
      <c r="AE44" s="347"/>
      <c r="AF44" s="63"/>
      <c r="AG44" s="347"/>
      <c r="AH44" s="63"/>
      <c r="AI44" s="347"/>
      <c r="AJ44" s="347"/>
      <c r="AK44" s="347"/>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3"/>
    </row>
    <row r="45" ht="44.4" customHeight="1">
      <c r="AG45" s="184" t="s">
        <v>628</v>
      </c>
    </row>
  </sheetData>
  <mergeCells count="90">
    <mergeCell ref="R8:S8"/>
    <mergeCell ref="I8:I9"/>
    <mergeCell ref="J8:J9"/>
    <mergeCell ref="L8:L9"/>
    <mergeCell ref="M8:O8"/>
    <mergeCell ref="P8:Q8"/>
    <mergeCell ref="K8:K9"/>
    <mergeCell ref="AJ8:AJ9"/>
    <mergeCell ref="AK8:AK9"/>
    <mergeCell ref="J28:J34"/>
    <mergeCell ref="L28:L34"/>
    <mergeCell ref="M28:M34"/>
    <mergeCell ref="N28:N34"/>
    <mergeCell ref="O28:O34"/>
    <mergeCell ref="P28:P34"/>
    <mergeCell ref="Q28:Q34"/>
    <mergeCell ref="R28:R34"/>
    <mergeCell ref="T8:Z8"/>
    <mergeCell ref="AA8:AC8"/>
    <mergeCell ref="AD8:AD9"/>
    <mergeCell ref="AE8:AE9"/>
    <mergeCell ref="AG8:AG9"/>
    <mergeCell ref="AI8:AI9"/>
    <mergeCell ref="AD28:AD34"/>
    <mergeCell ref="S28:S34"/>
    <mergeCell ref="T28:T34"/>
    <mergeCell ref="U28:U34"/>
    <mergeCell ref="V28:V34"/>
    <mergeCell ref="W28:W34"/>
    <mergeCell ref="X28:X34"/>
    <mergeCell ref="Y28:Y34"/>
    <mergeCell ref="Z28:Z34"/>
    <mergeCell ref="AA28:AA34"/>
    <mergeCell ref="AB28:AB34"/>
    <mergeCell ref="AC28:AC34"/>
    <mergeCell ref="J36:J39"/>
    <mergeCell ref="L36:L39"/>
    <mergeCell ref="M36:M39"/>
    <mergeCell ref="N36:N39"/>
    <mergeCell ref="O36:O39"/>
    <mergeCell ref="AE28:AE34"/>
    <mergeCell ref="AG28:AG34"/>
    <mergeCell ref="AI28:AI34"/>
    <mergeCell ref="AJ28:AJ34"/>
    <mergeCell ref="AK28:AK34"/>
    <mergeCell ref="AA36:AA39"/>
    <mergeCell ref="P36:P39"/>
    <mergeCell ref="Q36:Q39"/>
    <mergeCell ref="R36:R39"/>
    <mergeCell ref="S36:S39"/>
    <mergeCell ref="T36:T39"/>
    <mergeCell ref="U36:U39"/>
    <mergeCell ref="V36:V39"/>
    <mergeCell ref="W36:W39"/>
    <mergeCell ref="X36:X39"/>
    <mergeCell ref="Y36:Y39"/>
    <mergeCell ref="Z36:Z39"/>
    <mergeCell ref="AJ36:AJ39"/>
    <mergeCell ref="AK36:AK39"/>
    <mergeCell ref="J41:J44"/>
    <mergeCell ref="L41:L44"/>
    <mergeCell ref="M41:M44"/>
    <mergeCell ref="N41:N44"/>
    <mergeCell ref="O41:O44"/>
    <mergeCell ref="P41:P44"/>
    <mergeCell ref="Q41:Q44"/>
    <mergeCell ref="R41:R44"/>
    <mergeCell ref="AB36:AB39"/>
    <mergeCell ref="AC36:AC39"/>
    <mergeCell ref="AD36:AD39"/>
    <mergeCell ref="AE36:AE39"/>
    <mergeCell ref="AG36:AG39"/>
    <mergeCell ref="AI36:AI39"/>
    <mergeCell ref="AD41:AD44"/>
    <mergeCell ref="S41:S44"/>
    <mergeCell ref="T41:T44"/>
    <mergeCell ref="U41:U44"/>
    <mergeCell ref="V41:V44"/>
    <mergeCell ref="W41:W44"/>
    <mergeCell ref="X41:X44"/>
    <mergeCell ref="Y41:Y44"/>
    <mergeCell ref="Z41:Z44"/>
    <mergeCell ref="AA41:AA44"/>
    <mergeCell ref="AB41:AB44"/>
    <mergeCell ref="AC41:AC44"/>
    <mergeCell ref="AE41:AE44"/>
    <mergeCell ref="AG41:AG44"/>
    <mergeCell ref="AI41:AI44"/>
    <mergeCell ref="AJ41:AJ44"/>
    <mergeCell ref="AK41:AK44"/>
  </mergeCells>
  <printOptions/>
  <pageMargins left="0.7" right="0.7" top="0.75" bottom="0.75" header="0.3" footer="0.3"/>
  <pageSetup horizontalDpi="600" verticalDpi="600" orientation="portrait" paperSize="9" scale="1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ACAFC9-841D-4BFC-AD7D-A06B63EE7D0C}">
  <dimension ref="A1:AK34"/>
  <sheetViews>
    <sheetView zoomScale="70" zoomScaleNormal="70" workbookViewId="0" topLeftCell="B1">
      <pane xSplit="6" ySplit="6" topLeftCell="K27" activePane="bottomRight" state="frozen"/>
      <selection pane="topLeft" activeCell="B1" sqref="B1"/>
      <selection pane="topRight" activeCell="H1" sqref="H1"/>
      <selection pane="bottomLeft" activeCell="B7" sqref="B7"/>
      <selection pane="bottomRight" activeCell="L33" sqref="L33"/>
    </sheetView>
  </sheetViews>
  <sheetFormatPr defaultColWidth="9.140625" defaultRowHeight="15"/>
  <cols>
    <col min="1" max="1" width="9.28125" style="154" hidden="1" customWidth="1"/>
    <col min="2" max="3" width="19.421875" style="162" customWidth="1"/>
    <col min="4" max="4" width="40.7109375" style="162" customWidth="1"/>
    <col min="5" max="5" width="12.57421875" style="162" bestFit="1" customWidth="1"/>
    <col min="6" max="6" width="11.8515625" style="163" hidden="1" customWidth="1"/>
    <col min="7" max="7" width="17.00390625" style="164" customWidth="1"/>
    <col min="8" max="8" width="4.57421875" style="165" customWidth="1"/>
    <col min="9" max="9" width="7.7109375" style="240" customWidth="1"/>
    <col min="10" max="10" width="22.8515625" style="165" customWidth="1"/>
    <col min="11" max="11" width="12.00390625" style="165" customWidth="1"/>
    <col min="12" max="12" width="19.8515625" style="165" customWidth="1"/>
    <col min="13" max="13" width="31.7109375" style="165" customWidth="1"/>
    <col min="14" max="14" width="15.28125" style="165" customWidth="1"/>
    <col min="15" max="15" width="16.28125" style="165" customWidth="1"/>
    <col min="16" max="16" width="32.00390625" style="165" customWidth="1"/>
    <col min="17" max="17" width="25.28125" style="165" customWidth="1"/>
    <col min="18" max="18" width="19.421875" style="165" customWidth="1"/>
    <col min="19" max="19" width="10.140625" style="162" customWidth="1"/>
    <col min="20" max="20" width="14.140625" style="162" customWidth="1"/>
    <col min="21" max="21" width="16.421875" style="162" customWidth="1"/>
    <col min="22" max="25" width="14.140625" style="162" customWidth="1"/>
    <col min="26" max="26" width="17.28125" style="162" customWidth="1"/>
    <col min="27" max="27" width="17.421875" style="162" customWidth="1"/>
    <col min="28" max="28" width="37.7109375" style="162" customWidth="1"/>
    <col min="29" max="29" width="26.8515625" style="162" customWidth="1"/>
    <col min="30" max="30" width="20.8515625" style="162" customWidth="1"/>
    <col min="31" max="31" width="40.7109375" style="162" customWidth="1"/>
    <col min="32" max="32" width="2.421875" style="165" customWidth="1"/>
    <col min="33" max="33" width="78.421875" style="165" customWidth="1"/>
    <col min="34" max="34" width="2.421875" style="165" customWidth="1"/>
    <col min="35" max="35" width="100.140625" style="165" bestFit="1" customWidth="1"/>
    <col min="36" max="36" width="90.140625" style="165" customWidth="1"/>
    <col min="37" max="37" width="48.00390625" style="165" customWidth="1"/>
    <col min="38" max="16384" width="8.8515625" style="162" customWidth="1"/>
  </cols>
  <sheetData>
    <row r="1" spans="2:9" s="8" customFormat="1" ht="15.75" customHeight="1">
      <c r="B1" s="116" t="s">
        <v>904</v>
      </c>
      <c r="D1" s="9"/>
      <c r="F1" s="26"/>
      <c r="G1" s="26"/>
      <c r="I1" s="11"/>
    </row>
    <row r="2" spans="1:9" s="8" customFormat="1" ht="6" customHeight="1">
      <c r="A2" s="56"/>
      <c r="B2" s="64"/>
      <c r="C2" s="64"/>
      <c r="D2" s="9"/>
      <c r="F2" s="26"/>
      <c r="G2" s="26"/>
      <c r="I2" s="11"/>
    </row>
    <row r="3" spans="1:35" s="8" customFormat="1" ht="15.75" customHeight="1">
      <c r="A3" s="56"/>
      <c r="B3" s="64" t="s">
        <v>905</v>
      </c>
      <c r="D3" s="9"/>
      <c r="F3" s="26"/>
      <c r="G3" s="26"/>
      <c r="I3" s="11"/>
      <c r="AI3" s="219" t="s">
        <v>230</v>
      </c>
    </row>
    <row r="4" spans="1:9" s="8" customFormat="1" ht="6" customHeight="1">
      <c r="A4" s="56"/>
      <c r="B4" s="64"/>
      <c r="C4" s="64"/>
      <c r="D4" s="9"/>
      <c r="F4" s="26"/>
      <c r="G4" s="26"/>
      <c r="I4" s="11"/>
    </row>
    <row r="5" spans="1:37" s="8" customFormat="1" ht="15.6">
      <c r="A5" s="56"/>
      <c r="B5" s="67"/>
      <c r="C5" s="67"/>
      <c r="D5" s="12"/>
      <c r="F5" s="36" t="s">
        <v>3</v>
      </c>
      <c r="G5" s="199"/>
      <c r="I5" s="343" t="s">
        <v>48</v>
      </c>
      <c r="J5" s="341" t="s">
        <v>32</v>
      </c>
      <c r="K5" s="344" t="s">
        <v>1967</v>
      </c>
      <c r="L5" s="341" t="s">
        <v>897</v>
      </c>
      <c r="M5" s="341" t="s">
        <v>34</v>
      </c>
      <c r="N5" s="341"/>
      <c r="O5" s="341"/>
      <c r="P5" s="341" t="s">
        <v>35</v>
      </c>
      <c r="Q5" s="341"/>
      <c r="R5" s="341" t="s">
        <v>38</v>
      </c>
      <c r="S5" s="341"/>
      <c r="T5" s="341" t="s">
        <v>25</v>
      </c>
      <c r="U5" s="341"/>
      <c r="V5" s="341"/>
      <c r="W5" s="341"/>
      <c r="X5" s="341"/>
      <c r="Y5" s="341"/>
      <c r="Z5" s="341"/>
      <c r="AA5" s="348" t="s">
        <v>45</v>
      </c>
      <c r="AB5" s="348"/>
      <c r="AC5" s="348"/>
      <c r="AD5" s="349" t="s">
        <v>26</v>
      </c>
      <c r="AE5" s="341" t="s">
        <v>232</v>
      </c>
      <c r="AG5" s="352" t="s">
        <v>197</v>
      </c>
      <c r="AH5" s="178"/>
      <c r="AI5" s="351" t="s">
        <v>184</v>
      </c>
      <c r="AJ5" s="365" t="s">
        <v>185</v>
      </c>
      <c r="AK5" s="351" t="s">
        <v>186</v>
      </c>
    </row>
    <row r="6" spans="1:37" s="11" customFormat="1" ht="30" customHeight="1">
      <c r="A6" s="56" t="s">
        <v>98</v>
      </c>
      <c r="B6" s="197" t="s">
        <v>141</v>
      </c>
      <c r="C6" s="197" t="s">
        <v>149</v>
      </c>
      <c r="D6" s="146" t="s">
        <v>4</v>
      </c>
      <c r="E6" s="197" t="s">
        <v>20</v>
      </c>
      <c r="F6" s="147" t="s">
        <v>9</v>
      </c>
      <c r="G6" s="148" t="s">
        <v>13</v>
      </c>
      <c r="H6" s="8"/>
      <c r="I6" s="343"/>
      <c r="J6" s="341"/>
      <c r="K6" s="345"/>
      <c r="L6" s="341"/>
      <c r="M6" s="197" t="s">
        <v>33</v>
      </c>
      <c r="N6" s="197" t="s">
        <v>27</v>
      </c>
      <c r="O6" s="197" t="s">
        <v>28</v>
      </c>
      <c r="P6" s="197" t="s">
        <v>36</v>
      </c>
      <c r="Q6" s="197" t="s">
        <v>37</v>
      </c>
      <c r="R6" s="197" t="s">
        <v>39</v>
      </c>
      <c r="S6" s="197" t="s">
        <v>29</v>
      </c>
      <c r="T6" s="197" t="s">
        <v>40</v>
      </c>
      <c r="U6" s="197" t="s">
        <v>30</v>
      </c>
      <c r="V6" s="197" t="s">
        <v>41</v>
      </c>
      <c r="W6" s="197" t="s">
        <v>42</v>
      </c>
      <c r="X6" s="197" t="s">
        <v>43</v>
      </c>
      <c r="Y6" s="197" t="s">
        <v>31</v>
      </c>
      <c r="Z6" s="197" t="s">
        <v>44</v>
      </c>
      <c r="AA6" s="197" t="s">
        <v>641</v>
      </c>
      <c r="AB6" s="197" t="s">
        <v>46</v>
      </c>
      <c r="AC6" s="197" t="s">
        <v>47</v>
      </c>
      <c r="AD6" s="350"/>
      <c r="AE6" s="341"/>
      <c r="AG6" s="344"/>
      <c r="AH6" s="178"/>
      <c r="AI6" s="351"/>
      <c r="AJ6" s="365"/>
      <c r="AK6" s="351"/>
    </row>
    <row r="7" spans="1:37" s="208" customFormat="1" ht="6.75" customHeight="1">
      <c r="A7" s="56"/>
      <c r="B7" s="68"/>
      <c r="C7" s="68"/>
      <c r="D7" s="118"/>
      <c r="E7" s="119"/>
      <c r="F7" s="23"/>
      <c r="G7" s="23"/>
      <c r="H7" s="8"/>
      <c r="I7" s="11"/>
      <c r="J7" s="8"/>
      <c r="K7" s="8"/>
      <c r="L7" s="8"/>
      <c r="M7" s="8"/>
      <c r="N7" s="8"/>
      <c r="O7" s="8"/>
      <c r="P7" s="8"/>
      <c r="Q7" s="8"/>
      <c r="R7" s="8"/>
      <c r="AF7" s="8"/>
      <c r="AG7" s="8"/>
      <c r="AH7" s="178"/>
      <c r="AI7" s="8"/>
      <c r="AJ7" s="8"/>
      <c r="AK7" s="8"/>
    </row>
    <row r="8" spans="1:37" s="208" customFormat="1" ht="408.6" customHeight="1">
      <c r="A8" s="56"/>
      <c r="B8" s="196"/>
      <c r="C8" s="44"/>
      <c r="D8" s="220" t="s">
        <v>906</v>
      </c>
      <c r="E8" s="221"/>
      <c r="F8" s="122"/>
      <c r="G8" s="230"/>
      <c r="H8" s="165"/>
      <c r="I8" s="54"/>
      <c r="J8" s="62"/>
      <c r="K8" s="62"/>
      <c r="L8" s="62"/>
      <c r="M8" s="62"/>
      <c r="N8" s="54"/>
      <c r="O8" s="44"/>
      <c r="P8" s="62"/>
      <c r="Q8" s="54"/>
      <c r="R8" s="62"/>
      <c r="S8" s="62"/>
      <c r="T8" s="222"/>
      <c r="U8" s="62"/>
      <c r="V8" s="62"/>
      <c r="W8" s="62"/>
      <c r="X8" s="62"/>
      <c r="Y8" s="62"/>
      <c r="Z8" s="62"/>
      <c r="AA8" s="54"/>
      <c r="AB8" s="62"/>
      <c r="AC8" s="222"/>
      <c r="AD8" s="62"/>
      <c r="AE8" s="62"/>
      <c r="AF8" s="165"/>
      <c r="AG8" s="223" t="s">
        <v>907</v>
      </c>
      <c r="AH8" s="178"/>
      <c r="AI8" s="231" t="s">
        <v>1097</v>
      </c>
      <c r="AJ8" s="232" t="s">
        <v>1098</v>
      </c>
      <c r="AK8" s="224" t="s">
        <v>908</v>
      </c>
    </row>
    <row r="9" spans="1:37" ht="325.8" customHeight="1">
      <c r="A9" s="56" t="s">
        <v>187</v>
      </c>
      <c r="B9" s="196" t="s">
        <v>909</v>
      </c>
      <c r="C9" s="44" t="s">
        <v>910</v>
      </c>
      <c r="D9" s="196" t="s">
        <v>911</v>
      </c>
      <c r="E9" s="221" t="s">
        <v>0</v>
      </c>
      <c r="F9" s="122">
        <v>16000</v>
      </c>
      <c r="G9" s="230">
        <v>31500</v>
      </c>
      <c r="I9" s="54" t="s">
        <v>912</v>
      </c>
      <c r="J9" s="62" t="s">
        <v>913</v>
      </c>
      <c r="K9" s="62" t="s">
        <v>1968</v>
      </c>
      <c r="L9" s="62" t="s">
        <v>914</v>
      </c>
      <c r="M9" s="62" t="s">
        <v>915</v>
      </c>
      <c r="N9" s="54" t="s">
        <v>916</v>
      </c>
      <c r="O9" s="44" t="s">
        <v>917</v>
      </c>
      <c r="P9" s="62" t="s">
        <v>918</v>
      </c>
      <c r="Q9" s="54"/>
      <c r="R9" s="62" t="s">
        <v>919</v>
      </c>
      <c r="S9" s="62" t="s">
        <v>920</v>
      </c>
      <c r="T9" s="222" t="s">
        <v>60</v>
      </c>
      <c r="U9" s="62" t="s">
        <v>921</v>
      </c>
      <c r="V9" s="62" t="s">
        <v>922</v>
      </c>
      <c r="W9" s="62" t="s">
        <v>922</v>
      </c>
      <c r="X9" s="62" t="s">
        <v>922</v>
      </c>
      <c r="Y9" s="62" t="s">
        <v>922</v>
      </c>
      <c r="Z9" s="62" t="s">
        <v>922</v>
      </c>
      <c r="AA9" s="54" t="s">
        <v>358</v>
      </c>
      <c r="AB9" s="62" t="s">
        <v>923</v>
      </c>
      <c r="AC9" s="222" t="s">
        <v>60</v>
      </c>
      <c r="AD9" s="62" t="s">
        <v>924</v>
      </c>
      <c r="AE9" s="62" t="s">
        <v>925</v>
      </c>
      <c r="AG9" s="223" t="s">
        <v>926</v>
      </c>
      <c r="AH9" s="178"/>
      <c r="AI9" s="225"/>
      <c r="AJ9" s="233" t="s">
        <v>1099</v>
      </c>
      <c r="AK9" s="75"/>
    </row>
    <row r="10" spans="1:37" ht="290.4">
      <c r="A10" s="154" t="s">
        <v>187</v>
      </c>
      <c r="B10" s="44" t="s">
        <v>909</v>
      </c>
      <c r="C10" s="44" t="s">
        <v>927</v>
      </c>
      <c r="D10" s="44" t="s">
        <v>928</v>
      </c>
      <c r="E10" s="221" t="s">
        <v>0</v>
      </c>
      <c r="F10" s="122">
        <v>8925</v>
      </c>
      <c r="G10" s="230">
        <v>14267</v>
      </c>
      <c r="I10" s="54" t="s">
        <v>912</v>
      </c>
      <c r="J10" s="62" t="s">
        <v>929</v>
      </c>
      <c r="K10" s="62" t="s">
        <v>1968</v>
      </c>
      <c r="L10" s="62" t="s">
        <v>930</v>
      </c>
      <c r="M10" s="62" t="s">
        <v>931</v>
      </c>
      <c r="N10" s="54" t="s">
        <v>916</v>
      </c>
      <c r="O10" s="44" t="s">
        <v>917</v>
      </c>
      <c r="P10" s="62" t="s">
        <v>932</v>
      </c>
      <c r="Q10" s="54"/>
      <c r="R10" s="62" t="s">
        <v>919</v>
      </c>
      <c r="S10" s="54"/>
      <c r="T10" s="222" t="s">
        <v>60</v>
      </c>
      <c r="U10" s="62" t="s">
        <v>933</v>
      </c>
      <c r="V10" s="62" t="s">
        <v>922</v>
      </c>
      <c r="W10" s="62" t="s">
        <v>922</v>
      </c>
      <c r="X10" s="62" t="s">
        <v>922</v>
      </c>
      <c r="Y10" s="62" t="s">
        <v>922</v>
      </c>
      <c r="Z10" s="62" t="s">
        <v>922</v>
      </c>
      <c r="AA10" s="54" t="s">
        <v>358</v>
      </c>
      <c r="AB10" s="62" t="s">
        <v>934</v>
      </c>
      <c r="AC10" s="54" t="s">
        <v>935</v>
      </c>
      <c r="AD10" s="62" t="s">
        <v>936</v>
      </c>
      <c r="AE10" s="62" t="s">
        <v>937</v>
      </c>
      <c r="AG10" s="223" t="s">
        <v>938</v>
      </c>
      <c r="AH10" s="178"/>
      <c r="AI10" s="204"/>
      <c r="AJ10" s="226"/>
      <c r="AK10" s="62"/>
    </row>
    <row r="11" spans="1:37" ht="283.2" customHeight="1">
      <c r="A11" s="154" t="s">
        <v>187</v>
      </c>
      <c r="B11" s="196" t="s">
        <v>909</v>
      </c>
      <c r="C11" s="44" t="s">
        <v>939</v>
      </c>
      <c r="D11" s="196" t="s">
        <v>940</v>
      </c>
      <c r="E11" s="221" t="s">
        <v>0</v>
      </c>
      <c r="F11" s="122">
        <v>22231</v>
      </c>
      <c r="G11" s="230">
        <v>28626</v>
      </c>
      <c r="I11" s="54" t="s">
        <v>912</v>
      </c>
      <c r="J11" s="62" t="s">
        <v>941</v>
      </c>
      <c r="K11" s="62" t="s">
        <v>1968</v>
      </c>
      <c r="L11" s="62" t="s">
        <v>930</v>
      </c>
      <c r="M11" s="62" t="s">
        <v>942</v>
      </c>
      <c r="N11" s="54" t="s">
        <v>916</v>
      </c>
      <c r="O11" s="44" t="s">
        <v>917</v>
      </c>
      <c r="P11" s="62" t="s">
        <v>918</v>
      </c>
      <c r="Q11" s="62" t="s">
        <v>943</v>
      </c>
      <c r="R11" s="62" t="s">
        <v>944</v>
      </c>
      <c r="S11" s="62" t="s">
        <v>945</v>
      </c>
      <c r="T11" s="222" t="s">
        <v>60</v>
      </c>
      <c r="U11" s="62" t="s">
        <v>933</v>
      </c>
      <c r="V11" s="62" t="s">
        <v>922</v>
      </c>
      <c r="W11" s="62" t="s">
        <v>922</v>
      </c>
      <c r="X11" s="62" t="s">
        <v>922</v>
      </c>
      <c r="Y11" s="62" t="s">
        <v>922</v>
      </c>
      <c r="Z11" s="62" t="s">
        <v>922</v>
      </c>
      <c r="AA11" s="54" t="s">
        <v>358</v>
      </c>
      <c r="AB11" s="62" t="s">
        <v>946</v>
      </c>
      <c r="AC11" s="62" t="s">
        <v>947</v>
      </c>
      <c r="AD11" s="62" t="s">
        <v>948</v>
      </c>
      <c r="AE11" s="54"/>
      <c r="AG11" s="223" t="s">
        <v>949</v>
      </c>
      <c r="AH11" s="178"/>
      <c r="AI11" s="62" t="s">
        <v>950</v>
      </c>
      <c r="AJ11" s="226"/>
      <c r="AK11" s="62" t="s">
        <v>951</v>
      </c>
    </row>
    <row r="12" spans="1:37" ht="145.2">
      <c r="A12" s="56" t="s">
        <v>187</v>
      </c>
      <c r="B12" s="44" t="s">
        <v>952</v>
      </c>
      <c r="C12" s="44" t="s">
        <v>953</v>
      </c>
      <c r="D12" s="44" t="s">
        <v>954</v>
      </c>
      <c r="E12" s="221" t="s">
        <v>0</v>
      </c>
      <c r="F12" s="122">
        <v>7000</v>
      </c>
      <c r="G12" s="149">
        <f aca="true" t="shared" si="0" ref="G12">F12</f>
        <v>7000</v>
      </c>
      <c r="I12" s="54" t="s">
        <v>912</v>
      </c>
      <c r="J12" s="62" t="s">
        <v>955</v>
      </c>
      <c r="K12" s="62" t="s">
        <v>1968</v>
      </c>
      <c r="L12" s="62" t="s">
        <v>318</v>
      </c>
      <c r="M12" s="62" t="s">
        <v>956</v>
      </c>
      <c r="N12" s="62" t="s">
        <v>916</v>
      </c>
      <c r="O12" s="44">
        <v>2017</v>
      </c>
      <c r="P12" s="62" t="s">
        <v>957</v>
      </c>
      <c r="Q12" s="62"/>
      <c r="R12" s="62" t="s">
        <v>958</v>
      </c>
      <c r="S12" s="62" t="s">
        <v>920</v>
      </c>
      <c r="T12" s="52" t="s">
        <v>60</v>
      </c>
      <c r="U12" s="75" t="s">
        <v>959</v>
      </c>
      <c r="V12" s="62" t="s">
        <v>922</v>
      </c>
      <c r="W12" s="62" t="s">
        <v>922</v>
      </c>
      <c r="X12" s="62" t="s">
        <v>922</v>
      </c>
      <c r="Y12" s="62" t="s">
        <v>922</v>
      </c>
      <c r="Z12" s="62" t="s">
        <v>922</v>
      </c>
      <c r="AA12" s="62" t="s">
        <v>960</v>
      </c>
      <c r="AB12" s="62" t="s">
        <v>961</v>
      </c>
      <c r="AC12" s="62" t="s">
        <v>962</v>
      </c>
      <c r="AD12" s="62"/>
      <c r="AE12" s="62"/>
      <c r="AG12" s="223" t="s">
        <v>963</v>
      </c>
      <c r="AH12" s="178"/>
      <c r="AI12" s="62"/>
      <c r="AJ12" s="226"/>
      <c r="AK12" s="75"/>
    </row>
    <row r="13" spans="1:37" ht="132">
      <c r="A13" s="56" t="s">
        <v>187</v>
      </c>
      <c r="B13" s="44" t="s">
        <v>964</v>
      </c>
      <c r="C13" s="44" t="s">
        <v>965</v>
      </c>
      <c r="D13" s="44" t="s">
        <v>966</v>
      </c>
      <c r="E13" s="221" t="s">
        <v>0</v>
      </c>
      <c r="F13" s="122">
        <v>166</v>
      </c>
      <c r="G13" s="149">
        <f>F13</f>
        <v>166</v>
      </c>
      <c r="I13" s="54" t="s">
        <v>912</v>
      </c>
      <c r="J13" s="62" t="s">
        <v>967</v>
      </c>
      <c r="K13" s="62" t="s">
        <v>1968</v>
      </c>
      <c r="L13" s="54" t="s">
        <v>318</v>
      </c>
      <c r="M13" s="62" t="s">
        <v>968</v>
      </c>
      <c r="N13" s="62" t="s">
        <v>916</v>
      </c>
      <c r="O13" s="227">
        <v>2017</v>
      </c>
      <c r="P13" s="62" t="s">
        <v>969</v>
      </c>
      <c r="Q13" s="62" t="s">
        <v>970</v>
      </c>
      <c r="R13" s="62" t="s">
        <v>958</v>
      </c>
      <c r="S13" s="62" t="s">
        <v>920</v>
      </c>
      <c r="T13" s="222" t="s">
        <v>60</v>
      </c>
      <c r="U13" s="222" t="s">
        <v>60</v>
      </c>
      <c r="V13" s="222" t="s">
        <v>60</v>
      </c>
      <c r="W13" s="222" t="s">
        <v>60</v>
      </c>
      <c r="X13" s="222" t="s">
        <v>60</v>
      </c>
      <c r="Y13" s="222" t="s">
        <v>60</v>
      </c>
      <c r="Z13" s="222" t="s">
        <v>60</v>
      </c>
      <c r="AA13" s="54" t="s">
        <v>358</v>
      </c>
      <c r="AB13" s="62" t="s">
        <v>971</v>
      </c>
      <c r="AC13" s="62" t="s">
        <v>972</v>
      </c>
      <c r="AD13" s="51"/>
      <c r="AE13" s="54"/>
      <c r="AG13" s="223" t="s">
        <v>973</v>
      </c>
      <c r="AH13" s="178"/>
      <c r="AI13" s="62"/>
      <c r="AJ13" s="226"/>
      <c r="AK13" s="62"/>
    </row>
    <row r="14" spans="1:37" s="208" customFormat="1" ht="6.75" customHeight="1">
      <c r="A14" s="56"/>
      <c r="B14" s="123"/>
      <c r="C14" s="123"/>
      <c r="D14" s="124"/>
      <c r="E14" s="125"/>
      <c r="F14" s="23"/>
      <c r="G14" s="23"/>
      <c r="H14" s="8"/>
      <c r="I14" s="234"/>
      <c r="J14" s="8"/>
      <c r="K14" s="8"/>
      <c r="L14" s="8"/>
      <c r="M14" s="8"/>
      <c r="N14" s="8"/>
      <c r="O14" s="228"/>
      <c r="P14" s="8"/>
      <c r="Q14" s="8"/>
      <c r="R14" s="8"/>
      <c r="AF14" s="8"/>
      <c r="AG14" s="8"/>
      <c r="AH14" s="178"/>
      <c r="AI14" s="8"/>
      <c r="AJ14" s="8"/>
      <c r="AK14" s="8"/>
    </row>
    <row r="15" spans="1:37" s="165" customFormat="1" ht="241.8" customHeight="1">
      <c r="A15" s="56" t="s">
        <v>187</v>
      </c>
      <c r="B15" s="44" t="s">
        <v>974</v>
      </c>
      <c r="C15" s="44" t="s">
        <v>975</v>
      </c>
      <c r="D15" s="44" t="s">
        <v>976</v>
      </c>
      <c r="E15" s="221" t="s">
        <v>0</v>
      </c>
      <c r="F15" s="122">
        <v>1426</v>
      </c>
      <c r="G15" s="149">
        <f>F15</f>
        <v>1426</v>
      </c>
      <c r="I15" s="54" t="s">
        <v>912</v>
      </c>
      <c r="J15" s="52" t="s">
        <v>977</v>
      </c>
      <c r="K15" s="52" t="s">
        <v>1968</v>
      </c>
      <c r="L15" s="54" t="s">
        <v>318</v>
      </c>
      <c r="M15" s="62" t="s">
        <v>978</v>
      </c>
      <c r="N15" s="54" t="s">
        <v>916</v>
      </c>
      <c r="O15" s="227">
        <v>2015</v>
      </c>
      <c r="P15" s="54" t="s">
        <v>979</v>
      </c>
      <c r="Q15" s="62" t="s">
        <v>980</v>
      </c>
      <c r="R15" s="62" t="s">
        <v>981</v>
      </c>
      <c r="S15" s="62" t="s">
        <v>945</v>
      </c>
      <c r="T15" s="222" t="s">
        <v>60</v>
      </c>
      <c r="U15" s="62" t="s">
        <v>982</v>
      </c>
      <c r="V15" s="62" t="s">
        <v>983</v>
      </c>
      <c r="W15" s="62" t="s">
        <v>984</v>
      </c>
      <c r="X15" s="62" t="s">
        <v>983</v>
      </c>
      <c r="Y15" s="62" t="s">
        <v>983</v>
      </c>
      <c r="Z15" s="62" t="s">
        <v>983</v>
      </c>
      <c r="AA15" s="54" t="s">
        <v>358</v>
      </c>
      <c r="AB15" s="62" t="s">
        <v>985</v>
      </c>
      <c r="AC15" s="222" t="s">
        <v>60</v>
      </c>
      <c r="AD15" s="235"/>
      <c r="AE15" s="62" t="s">
        <v>986</v>
      </c>
      <c r="AG15" s="223" t="s">
        <v>987</v>
      </c>
      <c r="AH15" s="178"/>
      <c r="AI15" s="151" t="s">
        <v>1100</v>
      </c>
      <c r="AJ15" s="224"/>
      <c r="AK15" s="62"/>
    </row>
    <row r="16" spans="1:37" s="208" customFormat="1" ht="6.75" customHeight="1">
      <c r="A16" s="56"/>
      <c r="B16" s="123"/>
      <c r="C16" s="123"/>
      <c r="D16" s="124"/>
      <c r="E16" s="125"/>
      <c r="F16" s="23"/>
      <c r="G16" s="23"/>
      <c r="H16" s="8"/>
      <c r="I16" s="234"/>
      <c r="J16" s="8"/>
      <c r="K16" s="8"/>
      <c r="L16" s="8"/>
      <c r="M16" s="8"/>
      <c r="N16" s="8"/>
      <c r="O16" s="228"/>
      <c r="P16" s="8"/>
      <c r="Q16" s="8"/>
      <c r="R16" s="8"/>
      <c r="AF16" s="8"/>
      <c r="AG16" s="8"/>
      <c r="AH16" s="178"/>
      <c r="AI16" s="8" t="s">
        <v>988</v>
      </c>
      <c r="AJ16" s="8"/>
      <c r="AK16" s="8"/>
    </row>
    <row r="17" spans="1:37" ht="211.2">
      <c r="A17" s="56" t="s">
        <v>187</v>
      </c>
      <c r="B17" s="196" t="s">
        <v>989</v>
      </c>
      <c r="C17" s="44" t="s">
        <v>990</v>
      </c>
      <c r="D17" s="196" t="s">
        <v>991</v>
      </c>
      <c r="E17" s="221" t="s">
        <v>0</v>
      </c>
      <c r="F17" s="122">
        <v>2601</v>
      </c>
      <c r="G17" s="149">
        <f aca="true" t="shared" si="1" ref="G17:G23">F17</f>
        <v>2601</v>
      </c>
      <c r="I17" s="54" t="s">
        <v>912</v>
      </c>
      <c r="J17" s="62" t="s">
        <v>992</v>
      </c>
      <c r="K17" s="62" t="s">
        <v>1968</v>
      </c>
      <c r="L17" s="54" t="s">
        <v>993</v>
      </c>
      <c r="M17" s="62" t="s">
        <v>994</v>
      </c>
      <c r="N17" s="54" t="s">
        <v>916</v>
      </c>
      <c r="O17" s="227">
        <v>2016</v>
      </c>
      <c r="P17" s="62" t="s">
        <v>995</v>
      </c>
      <c r="Q17" s="62" t="s">
        <v>996</v>
      </c>
      <c r="R17" s="62" t="s">
        <v>997</v>
      </c>
      <c r="S17" s="62" t="s">
        <v>998</v>
      </c>
      <c r="T17" s="222" t="s">
        <v>60</v>
      </c>
      <c r="U17" s="62" t="s">
        <v>999</v>
      </c>
      <c r="V17" s="62" t="s">
        <v>1000</v>
      </c>
      <c r="W17" s="54"/>
      <c r="X17" s="54"/>
      <c r="Y17" s="62" t="s">
        <v>1001</v>
      </c>
      <c r="Z17" s="54"/>
      <c r="AA17" s="54" t="s">
        <v>358</v>
      </c>
      <c r="AB17" s="62" t="s">
        <v>1002</v>
      </c>
      <c r="AC17" s="62" t="s">
        <v>1003</v>
      </c>
      <c r="AD17" s="62" t="s">
        <v>1004</v>
      </c>
      <c r="AE17" s="62" t="s">
        <v>1005</v>
      </c>
      <c r="AG17" s="223" t="s">
        <v>1006</v>
      </c>
      <c r="AH17" s="178"/>
      <c r="AI17" s="224"/>
      <c r="AJ17" s="224"/>
      <c r="AK17" s="62"/>
    </row>
    <row r="18" spans="1:37" ht="211.2">
      <c r="A18" s="154" t="s">
        <v>187</v>
      </c>
      <c r="B18" s="44" t="s">
        <v>989</v>
      </c>
      <c r="C18" s="44" t="s">
        <v>1007</v>
      </c>
      <c r="D18" s="44" t="s">
        <v>1008</v>
      </c>
      <c r="E18" s="221" t="s">
        <v>0</v>
      </c>
      <c r="F18" s="122">
        <v>1124</v>
      </c>
      <c r="G18" s="149">
        <f t="shared" si="1"/>
        <v>1124</v>
      </c>
      <c r="I18" s="54" t="s">
        <v>912</v>
      </c>
      <c r="J18" s="62" t="s">
        <v>1009</v>
      </c>
      <c r="K18" s="62" t="s">
        <v>1968</v>
      </c>
      <c r="L18" s="54" t="s">
        <v>993</v>
      </c>
      <c r="M18" s="62" t="s">
        <v>1010</v>
      </c>
      <c r="N18" s="54" t="s">
        <v>916</v>
      </c>
      <c r="O18" s="227">
        <v>2016</v>
      </c>
      <c r="P18" s="62" t="s">
        <v>1011</v>
      </c>
      <c r="Q18" s="62" t="s">
        <v>1012</v>
      </c>
      <c r="R18" s="62" t="s">
        <v>997</v>
      </c>
      <c r="S18" s="62" t="s">
        <v>998</v>
      </c>
      <c r="T18" s="222" t="s">
        <v>60</v>
      </c>
      <c r="U18" s="62" t="s">
        <v>1013</v>
      </c>
      <c r="V18" s="62" t="s">
        <v>1014</v>
      </c>
      <c r="W18" s="62" t="s">
        <v>1014</v>
      </c>
      <c r="X18" s="62" t="s">
        <v>1014</v>
      </c>
      <c r="Y18" s="62" t="s">
        <v>1014</v>
      </c>
      <c r="Z18" s="62" t="s">
        <v>1015</v>
      </c>
      <c r="AA18" s="54" t="s">
        <v>358</v>
      </c>
      <c r="AB18" s="62" t="s">
        <v>1002</v>
      </c>
      <c r="AC18" s="62" t="s">
        <v>1003</v>
      </c>
      <c r="AD18" s="236"/>
      <c r="AE18" s="62" t="s">
        <v>1016</v>
      </c>
      <c r="AG18" s="223" t="s">
        <v>1017</v>
      </c>
      <c r="AH18" s="178"/>
      <c r="AI18" s="224"/>
      <c r="AJ18" s="226"/>
      <c r="AK18" s="62"/>
    </row>
    <row r="19" spans="1:37" s="208" customFormat="1" ht="6.75" customHeight="1">
      <c r="A19" s="154"/>
      <c r="B19" s="123"/>
      <c r="C19" s="123"/>
      <c r="D19" s="124"/>
      <c r="E19" s="125"/>
      <c r="F19" s="23"/>
      <c r="G19" s="23"/>
      <c r="H19" s="8"/>
      <c r="I19" s="234"/>
      <c r="J19" s="8"/>
      <c r="K19" s="8"/>
      <c r="L19" s="8"/>
      <c r="M19" s="8"/>
      <c r="N19" s="8"/>
      <c r="O19" s="228"/>
      <c r="P19" s="8"/>
      <c r="Q19" s="8"/>
      <c r="R19" s="8"/>
      <c r="AF19" s="8"/>
      <c r="AG19" s="8"/>
      <c r="AH19" s="178"/>
      <c r="AI19" s="8"/>
      <c r="AJ19" s="8"/>
      <c r="AK19" s="8"/>
    </row>
    <row r="20" spans="1:37" ht="118.8">
      <c r="A20" s="154" t="s">
        <v>187</v>
      </c>
      <c r="B20" s="44" t="s">
        <v>989</v>
      </c>
      <c r="C20" s="44" t="s">
        <v>1018</v>
      </c>
      <c r="D20" s="44" t="s">
        <v>1019</v>
      </c>
      <c r="E20" s="221" t="s">
        <v>0</v>
      </c>
      <c r="F20" s="122">
        <v>940</v>
      </c>
      <c r="G20" s="149">
        <f t="shared" si="1"/>
        <v>940</v>
      </c>
      <c r="I20" s="54" t="s">
        <v>912</v>
      </c>
      <c r="J20" s="62" t="s">
        <v>1020</v>
      </c>
      <c r="K20" s="62" t="s">
        <v>1968</v>
      </c>
      <c r="L20" s="54" t="s">
        <v>318</v>
      </c>
      <c r="M20" s="62" t="s">
        <v>1021</v>
      </c>
      <c r="N20" s="54" t="s">
        <v>916</v>
      </c>
      <c r="O20" s="44">
        <v>2015</v>
      </c>
      <c r="P20" s="62" t="s">
        <v>1022</v>
      </c>
      <c r="Q20" s="54"/>
      <c r="R20" s="62" t="s">
        <v>997</v>
      </c>
      <c r="S20" s="62" t="s">
        <v>998</v>
      </c>
      <c r="T20" s="222" t="s">
        <v>60</v>
      </c>
      <c r="U20" s="222" t="s">
        <v>60</v>
      </c>
      <c r="V20" s="222" t="s">
        <v>60</v>
      </c>
      <c r="W20" s="62" t="s">
        <v>922</v>
      </c>
      <c r="X20" s="62" t="s">
        <v>922</v>
      </c>
      <c r="Y20" s="62" t="s">
        <v>922</v>
      </c>
      <c r="Z20" s="222" t="s">
        <v>60</v>
      </c>
      <c r="AA20" s="54" t="s">
        <v>358</v>
      </c>
      <c r="AB20" s="62" t="s">
        <v>1023</v>
      </c>
      <c r="AC20" s="62" t="s">
        <v>1024</v>
      </c>
      <c r="AD20" s="62" t="s">
        <v>1025</v>
      </c>
      <c r="AE20" s="54"/>
      <c r="AG20" s="223" t="s">
        <v>1026</v>
      </c>
      <c r="AH20" s="178"/>
      <c r="AI20" s="62"/>
      <c r="AJ20" s="224"/>
      <c r="AK20" s="62"/>
    </row>
    <row r="21" spans="1:37" s="208" customFormat="1" ht="6.75" customHeight="1">
      <c r="A21" s="154"/>
      <c r="B21" s="123"/>
      <c r="C21" s="123"/>
      <c r="D21" s="124"/>
      <c r="E21" s="125"/>
      <c r="F21" s="23"/>
      <c r="G21" s="23"/>
      <c r="H21" s="8"/>
      <c r="I21" s="234"/>
      <c r="J21" s="8"/>
      <c r="K21" s="8"/>
      <c r="L21" s="8"/>
      <c r="M21" s="8"/>
      <c r="N21" s="8"/>
      <c r="O21" s="228"/>
      <c r="P21" s="8"/>
      <c r="Q21" s="8"/>
      <c r="R21" s="8"/>
      <c r="AF21" s="8"/>
      <c r="AG21" s="8"/>
      <c r="AH21" s="178"/>
      <c r="AI21" s="8"/>
      <c r="AJ21" s="8"/>
      <c r="AK21" s="8"/>
    </row>
    <row r="22" spans="1:37" ht="119.25" customHeight="1">
      <c r="A22" s="154" t="s">
        <v>187</v>
      </c>
      <c r="B22" s="196" t="s">
        <v>1027</v>
      </c>
      <c r="C22" s="44" t="s">
        <v>1028</v>
      </c>
      <c r="D22" s="196" t="s">
        <v>1029</v>
      </c>
      <c r="E22" s="221" t="s">
        <v>0</v>
      </c>
      <c r="F22" s="122">
        <v>2076</v>
      </c>
      <c r="G22" s="149">
        <f>F22</f>
        <v>2076</v>
      </c>
      <c r="I22" s="54" t="s">
        <v>912</v>
      </c>
      <c r="J22" s="62" t="s">
        <v>1030</v>
      </c>
      <c r="K22" s="62" t="s">
        <v>1969</v>
      </c>
      <c r="L22" s="54" t="s">
        <v>993</v>
      </c>
      <c r="M22" s="62" t="s">
        <v>1031</v>
      </c>
      <c r="N22" s="54" t="s">
        <v>916</v>
      </c>
      <c r="O22" s="227">
        <v>2012</v>
      </c>
      <c r="P22" s="54"/>
      <c r="Q22" s="54"/>
      <c r="R22" s="62" t="s">
        <v>1032</v>
      </c>
      <c r="S22" s="62" t="s">
        <v>1033</v>
      </c>
      <c r="T22" s="222" t="s">
        <v>60</v>
      </c>
      <c r="U22" s="222" t="s">
        <v>60</v>
      </c>
      <c r="V22" s="222" t="s">
        <v>60</v>
      </c>
      <c r="W22" s="222" t="s">
        <v>60</v>
      </c>
      <c r="X22" s="222" t="s">
        <v>60</v>
      </c>
      <c r="Y22" s="222" t="s">
        <v>60</v>
      </c>
      <c r="Z22" s="222" t="s">
        <v>60</v>
      </c>
      <c r="AA22" s="54" t="s">
        <v>358</v>
      </c>
      <c r="AB22" s="62" t="s">
        <v>1034</v>
      </c>
      <c r="AC22" s="54"/>
      <c r="AD22" s="54"/>
      <c r="AE22" s="62" t="s">
        <v>1035</v>
      </c>
      <c r="AG22" s="223" t="s">
        <v>1036</v>
      </c>
      <c r="AH22" s="178"/>
      <c r="AI22" s="62"/>
      <c r="AJ22" s="196" t="s">
        <v>1037</v>
      </c>
      <c r="AK22" s="223"/>
    </row>
    <row r="23" spans="1:37" ht="105.6">
      <c r="A23" s="154" t="s">
        <v>187</v>
      </c>
      <c r="B23" s="44" t="s">
        <v>1027</v>
      </c>
      <c r="C23" s="44" t="s">
        <v>1038</v>
      </c>
      <c r="D23" s="44" t="s">
        <v>1039</v>
      </c>
      <c r="E23" s="221" t="s">
        <v>0</v>
      </c>
      <c r="F23" s="122">
        <v>211</v>
      </c>
      <c r="G23" s="149">
        <f t="shared" si="1"/>
        <v>211</v>
      </c>
      <c r="I23" s="54" t="s">
        <v>912</v>
      </c>
      <c r="J23" s="62" t="s">
        <v>1040</v>
      </c>
      <c r="K23" s="62" t="s">
        <v>1969</v>
      </c>
      <c r="L23" s="54" t="s">
        <v>993</v>
      </c>
      <c r="M23" s="62" t="s">
        <v>1041</v>
      </c>
      <c r="N23" s="54" t="s">
        <v>916</v>
      </c>
      <c r="O23" s="44">
        <v>2012</v>
      </c>
      <c r="P23" s="54"/>
      <c r="Q23" s="54"/>
      <c r="R23" s="62" t="s">
        <v>1032</v>
      </c>
      <c r="S23" s="62" t="s">
        <v>1033</v>
      </c>
      <c r="T23" s="222" t="s">
        <v>60</v>
      </c>
      <c r="U23" s="222" t="s">
        <v>60</v>
      </c>
      <c r="V23" s="222" t="s">
        <v>60</v>
      </c>
      <c r="W23" s="222" t="s">
        <v>60</v>
      </c>
      <c r="X23" s="222" t="s">
        <v>60</v>
      </c>
      <c r="Y23" s="222" t="s">
        <v>60</v>
      </c>
      <c r="Z23" s="222" t="s">
        <v>60</v>
      </c>
      <c r="AA23" s="54" t="s">
        <v>358</v>
      </c>
      <c r="AB23" s="62" t="s">
        <v>1042</v>
      </c>
      <c r="AC23" s="54"/>
      <c r="AD23" s="54"/>
      <c r="AE23" s="62" t="s">
        <v>1043</v>
      </c>
      <c r="AG23" s="223" t="s">
        <v>1044</v>
      </c>
      <c r="AH23" s="178"/>
      <c r="AI23" s="62"/>
      <c r="AJ23" s="237"/>
      <c r="AK23" s="158"/>
    </row>
    <row r="24" spans="1:37" ht="237.6">
      <c r="A24" s="154" t="s">
        <v>187</v>
      </c>
      <c r="B24" s="44" t="s">
        <v>1045</v>
      </c>
      <c r="C24" s="44" t="s">
        <v>1046</v>
      </c>
      <c r="D24" s="44" t="s">
        <v>1047</v>
      </c>
      <c r="E24" s="221">
        <v>0</v>
      </c>
      <c r="F24" s="122">
        <v>121</v>
      </c>
      <c r="G24" s="149">
        <f>F24</f>
        <v>121</v>
      </c>
      <c r="I24" s="54" t="s">
        <v>912</v>
      </c>
      <c r="J24" s="62" t="s">
        <v>1048</v>
      </c>
      <c r="K24" s="62" t="s">
        <v>1969</v>
      </c>
      <c r="L24" s="62" t="s">
        <v>1049</v>
      </c>
      <c r="M24" s="62" t="s">
        <v>1050</v>
      </c>
      <c r="N24" s="54" t="s">
        <v>916</v>
      </c>
      <c r="O24" s="227">
        <v>2011</v>
      </c>
      <c r="P24" s="54"/>
      <c r="Q24" s="54"/>
      <c r="R24" s="62" t="s">
        <v>1051</v>
      </c>
      <c r="S24" s="62" t="s">
        <v>1052</v>
      </c>
      <c r="T24" s="222" t="s">
        <v>60</v>
      </c>
      <c r="U24" s="222" t="s">
        <v>60</v>
      </c>
      <c r="V24" s="222" t="s">
        <v>60</v>
      </c>
      <c r="W24" s="222" t="s">
        <v>60</v>
      </c>
      <c r="X24" s="222" t="s">
        <v>60</v>
      </c>
      <c r="Y24" s="222" t="s">
        <v>60</v>
      </c>
      <c r="Z24" s="222" t="s">
        <v>60</v>
      </c>
      <c r="AA24" s="54" t="s">
        <v>358</v>
      </c>
      <c r="AB24" s="62" t="s">
        <v>1053</v>
      </c>
      <c r="AC24" s="62" t="s">
        <v>1054</v>
      </c>
      <c r="AD24" s="238"/>
      <c r="AE24" s="62" t="s">
        <v>1055</v>
      </c>
      <c r="AG24" s="223"/>
      <c r="AH24" s="178"/>
      <c r="AI24" s="62" t="s">
        <v>1056</v>
      </c>
      <c r="AJ24" s="237"/>
      <c r="AK24" s="158"/>
    </row>
    <row r="25" spans="1:37" s="208" customFormat="1" ht="6.75" customHeight="1">
      <c r="A25" s="154"/>
      <c r="B25" s="123"/>
      <c r="C25" s="123"/>
      <c r="D25" s="124"/>
      <c r="E25" s="125"/>
      <c r="F25" s="23"/>
      <c r="G25" s="23"/>
      <c r="H25" s="8"/>
      <c r="I25" s="234"/>
      <c r="J25" s="8"/>
      <c r="K25" s="8"/>
      <c r="L25" s="8"/>
      <c r="M25" s="8"/>
      <c r="N25" s="8"/>
      <c r="O25" s="228"/>
      <c r="P25" s="8"/>
      <c r="Q25" s="8"/>
      <c r="R25" s="8"/>
      <c r="AF25" s="8"/>
      <c r="AG25" s="8"/>
      <c r="AH25" s="178"/>
      <c r="AI25" s="8"/>
      <c r="AJ25" s="8"/>
      <c r="AK25" s="8"/>
    </row>
    <row r="26" spans="1:37" ht="79.2">
      <c r="A26" s="154" t="s">
        <v>187</v>
      </c>
      <c r="B26" s="44" t="s">
        <v>909</v>
      </c>
      <c r="C26" s="44" t="s">
        <v>1057</v>
      </c>
      <c r="D26" s="44" t="s">
        <v>1058</v>
      </c>
      <c r="E26" s="221" t="s">
        <v>0</v>
      </c>
      <c r="F26" s="122">
        <v>2828</v>
      </c>
      <c r="G26" s="149">
        <f>F26</f>
        <v>2828</v>
      </c>
      <c r="I26" s="54" t="s">
        <v>912</v>
      </c>
      <c r="J26" s="62" t="s">
        <v>1059</v>
      </c>
      <c r="K26" s="62" t="s">
        <v>1968</v>
      </c>
      <c r="L26" s="54" t="s">
        <v>318</v>
      </c>
      <c r="M26" s="62" t="s">
        <v>1060</v>
      </c>
      <c r="N26" s="54" t="s">
        <v>916</v>
      </c>
      <c r="O26" s="227">
        <v>2014</v>
      </c>
      <c r="P26" s="62" t="s">
        <v>1061</v>
      </c>
      <c r="Q26" s="54"/>
      <c r="R26" s="62" t="s">
        <v>1062</v>
      </c>
      <c r="S26" s="62" t="s">
        <v>1052</v>
      </c>
      <c r="T26" s="222" t="s">
        <v>60</v>
      </c>
      <c r="U26" s="62" t="s">
        <v>933</v>
      </c>
      <c r="V26" s="62" t="s">
        <v>922</v>
      </c>
      <c r="W26" s="62" t="s">
        <v>922</v>
      </c>
      <c r="X26" s="62" t="s">
        <v>922</v>
      </c>
      <c r="Y26" s="222" t="s">
        <v>60</v>
      </c>
      <c r="Z26" s="62" t="s">
        <v>922</v>
      </c>
      <c r="AA26" s="54" t="s">
        <v>358</v>
      </c>
      <c r="AB26" s="62" t="s">
        <v>1063</v>
      </c>
      <c r="AC26" s="54"/>
      <c r="AD26" s="236"/>
      <c r="AE26" s="62" t="s">
        <v>1064</v>
      </c>
      <c r="AG26" s="223" t="s">
        <v>1065</v>
      </c>
      <c r="AH26" s="178"/>
      <c r="AI26" s="62"/>
      <c r="AJ26" s="224"/>
      <c r="AK26" s="62"/>
    </row>
    <row r="27" spans="1:37" s="208" customFormat="1" ht="6.75" customHeight="1">
      <c r="A27" s="154"/>
      <c r="B27" s="123"/>
      <c r="C27" s="123"/>
      <c r="D27" s="124"/>
      <c r="E27" s="125"/>
      <c r="F27" s="23"/>
      <c r="G27" s="23"/>
      <c r="H27" s="8"/>
      <c r="I27" s="234"/>
      <c r="J27" s="8"/>
      <c r="K27" s="8"/>
      <c r="L27" s="8"/>
      <c r="M27" s="8"/>
      <c r="N27" s="8"/>
      <c r="O27" s="228"/>
      <c r="P27" s="8"/>
      <c r="Q27" s="8"/>
      <c r="R27" s="8"/>
      <c r="Y27" s="62"/>
      <c r="AA27" s="8"/>
      <c r="AF27" s="8"/>
      <c r="AG27" s="8"/>
      <c r="AH27" s="178"/>
      <c r="AI27" s="8"/>
      <c r="AJ27" s="8"/>
      <c r="AK27" s="8"/>
    </row>
    <row r="28" spans="1:37" ht="59.4" customHeight="1">
      <c r="A28" s="154" t="s">
        <v>187</v>
      </c>
      <c r="B28" s="44" t="s">
        <v>909</v>
      </c>
      <c r="C28" s="44" t="s">
        <v>1066</v>
      </c>
      <c r="D28" s="44" t="s">
        <v>1067</v>
      </c>
      <c r="E28" s="221" t="s">
        <v>0</v>
      </c>
      <c r="F28" s="122">
        <v>1600</v>
      </c>
      <c r="G28" s="230">
        <f>13733</f>
        <v>13733</v>
      </c>
      <c r="I28" s="54" t="s">
        <v>912</v>
      </c>
      <c r="J28" s="346" t="s">
        <v>1068</v>
      </c>
      <c r="K28" s="296" t="s">
        <v>1968</v>
      </c>
      <c r="L28" s="346" t="s">
        <v>1069</v>
      </c>
      <c r="M28" s="346" t="s">
        <v>1070</v>
      </c>
      <c r="N28" s="346" t="s">
        <v>916</v>
      </c>
      <c r="O28" s="346">
        <v>2002</v>
      </c>
      <c r="P28" s="346" t="s">
        <v>918</v>
      </c>
      <c r="Q28" s="346"/>
      <c r="R28" s="346" t="s">
        <v>1071</v>
      </c>
      <c r="S28" s="346" t="s">
        <v>1052</v>
      </c>
      <c r="T28" s="346" t="s">
        <v>60</v>
      </c>
      <c r="U28" s="346" t="s">
        <v>933</v>
      </c>
      <c r="V28" s="346" t="s">
        <v>922</v>
      </c>
      <c r="W28" s="346" t="s">
        <v>922</v>
      </c>
      <c r="X28" s="346" t="s">
        <v>922</v>
      </c>
      <c r="Y28" s="346" t="s">
        <v>922</v>
      </c>
      <c r="Z28" s="346" t="s">
        <v>922</v>
      </c>
      <c r="AA28" s="346" t="s">
        <v>358</v>
      </c>
      <c r="AB28" s="346"/>
      <c r="AC28" s="346"/>
      <c r="AD28" s="346"/>
      <c r="AE28" s="346" t="s">
        <v>1072</v>
      </c>
      <c r="AG28" s="366" t="s">
        <v>1073</v>
      </c>
      <c r="AH28" s="178"/>
      <c r="AI28" s="346"/>
      <c r="AJ28" s="369"/>
      <c r="AK28" s="346"/>
    </row>
    <row r="29" spans="1:37" ht="64.8" customHeight="1">
      <c r="A29" s="239" t="s">
        <v>1101</v>
      </c>
      <c r="B29" s="196" t="s">
        <v>909</v>
      </c>
      <c r="C29" s="44" t="s">
        <v>1074</v>
      </c>
      <c r="D29" s="196" t="s">
        <v>1075</v>
      </c>
      <c r="E29" s="221" t="s">
        <v>0</v>
      </c>
      <c r="F29" s="122">
        <v>25108</v>
      </c>
      <c r="G29" s="122" t="s">
        <v>1076</v>
      </c>
      <c r="I29" s="54" t="s">
        <v>912</v>
      </c>
      <c r="J29" s="355"/>
      <c r="K29" s="298" t="s">
        <v>1968</v>
      </c>
      <c r="L29" s="355"/>
      <c r="M29" s="355"/>
      <c r="N29" s="355" t="s">
        <v>916</v>
      </c>
      <c r="O29" s="355">
        <v>2002</v>
      </c>
      <c r="P29" s="355" t="s">
        <v>918</v>
      </c>
      <c r="Q29" s="355"/>
      <c r="R29" s="355" t="s">
        <v>1071</v>
      </c>
      <c r="S29" s="355" t="s">
        <v>1052</v>
      </c>
      <c r="T29" s="355" t="s">
        <v>1077</v>
      </c>
      <c r="U29" s="355" t="s">
        <v>933</v>
      </c>
      <c r="V29" s="355" t="s">
        <v>1078</v>
      </c>
      <c r="W29" s="355" t="s">
        <v>1078</v>
      </c>
      <c r="X29" s="355" t="s">
        <v>1078</v>
      </c>
      <c r="Y29" s="355" t="s">
        <v>1078</v>
      </c>
      <c r="Z29" s="355" t="s">
        <v>1078</v>
      </c>
      <c r="AA29" s="355" t="s">
        <v>358</v>
      </c>
      <c r="AB29" s="355"/>
      <c r="AC29" s="355"/>
      <c r="AD29" s="355"/>
      <c r="AE29" s="355" t="s">
        <v>1072</v>
      </c>
      <c r="AG29" s="367"/>
      <c r="AH29" s="178"/>
      <c r="AI29" s="355"/>
      <c r="AJ29" s="370"/>
      <c r="AK29" s="355"/>
    </row>
    <row r="30" spans="1:37" ht="85.95" customHeight="1">
      <c r="A30" s="239" t="s">
        <v>1101</v>
      </c>
      <c r="B30" s="44" t="s">
        <v>909</v>
      </c>
      <c r="C30" s="44" t="s">
        <v>1079</v>
      </c>
      <c r="D30" s="44" t="s">
        <v>1080</v>
      </c>
      <c r="E30" s="221" t="s">
        <v>0</v>
      </c>
      <c r="F30" s="122">
        <v>14521</v>
      </c>
      <c r="G30" s="122" t="s">
        <v>1076</v>
      </c>
      <c r="I30" s="54" t="s">
        <v>912</v>
      </c>
      <c r="J30" s="347"/>
      <c r="K30" s="297" t="s">
        <v>1968</v>
      </c>
      <c r="L30" s="347"/>
      <c r="M30" s="347"/>
      <c r="N30" s="347" t="s">
        <v>916</v>
      </c>
      <c r="O30" s="347">
        <v>2002</v>
      </c>
      <c r="P30" s="347" t="s">
        <v>918</v>
      </c>
      <c r="Q30" s="347"/>
      <c r="R30" s="347" t="s">
        <v>1071</v>
      </c>
      <c r="S30" s="347"/>
      <c r="T30" s="347" t="s">
        <v>1077</v>
      </c>
      <c r="U30" s="347" t="s">
        <v>933</v>
      </c>
      <c r="V30" s="347" t="s">
        <v>1078</v>
      </c>
      <c r="W30" s="347" t="s">
        <v>1078</v>
      </c>
      <c r="X30" s="347" t="s">
        <v>1078</v>
      </c>
      <c r="Y30" s="347" t="s">
        <v>1078</v>
      </c>
      <c r="Z30" s="347" t="s">
        <v>1078</v>
      </c>
      <c r="AA30" s="347" t="s">
        <v>358</v>
      </c>
      <c r="AB30" s="347"/>
      <c r="AC30" s="347" t="s">
        <v>935</v>
      </c>
      <c r="AD30" s="347"/>
      <c r="AE30" s="347" t="s">
        <v>1072</v>
      </c>
      <c r="AG30" s="368"/>
      <c r="AH30" s="178"/>
      <c r="AI30" s="347"/>
      <c r="AJ30" s="371"/>
      <c r="AK30" s="347"/>
    </row>
    <row r="31" spans="1:37" s="208" customFormat="1" ht="6.75" customHeight="1">
      <c r="A31" s="154"/>
      <c r="B31" s="123"/>
      <c r="C31" s="123"/>
      <c r="D31" s="124"/>
      <c r="E31" s="125"/>
      <c r="F31" s="23"/>
      <c r="G31" s="23"/>
      <c r="H31" s="8"/>
      <c r="I31" s="234"/>
      <c r="J31" s="8"/>
      <c r="K31" s="8"/>
      <c r="L31" s="8"/>
      <c r="M31" s="8"/>
      <c r="N31" s="8"/>
      <c r="O31" s="228"/>
      <c r="P31" s="8"/>
      <c r="Q31" s="8"/>
      <c r="R31" s="8"/>
      <c r="Y31" s="62"/>
      <c r="AA31" s="8"/>
      <c r="AF31" s="8"/>
      <c r="AG31" s="8"/>
      <c r="AH31" s="178"/>
      <c r="AI31" s="8"/>
      <c r="AJ31" s="8"/>
      <c r="AK31" s="8"/>
    </row>
    <row r="32" spans="1:37" ht="105.6">
      <c r="A32" s="154" t="s">
        <v>187</v>
      </c>
      <c r="B32" s="196" t="s">
        <v>909</v>
      </c>
      <c r="C32" s="44" t="s">
        <v>1081</v>
      </c>
      <c r="D32" s="196" t="s">
        <v>1082</v>
      </c>
      <c r="E32" s="221" t="s">
        <v>0</v>
      </c>
      <c r="F32" s="122">
        <v>939</v>
      </c>
      <c r="G32" s="230">
        <v>470</v>
      </c>
      <c r="I32" s="54" t="s">
        <v>912</v>
      </c>
      <c r="J32" s="62" t="s">
        <v>1083</v>
      </c>
      <c r="K32" s="62" t="s">
        <v>1968</v>
      </c>
      <c r="L32" s="54" t="s">
        <v>318</v>
      </c>
      <c r="M32" s="62" t="s">
        <v>1084</v>
      </c>
      <c r="N32" s="54" t="s">
        <v>916</v>
      </c>
      <c r="O32" s="227">
        <v>2019</v>
      </c>
      <c r="P32" s="62" t="s">
        <v>1085</v>
      </c>
      <c r="Q32" s="62" t="s">
        <v>1086</v>
      </c>
      <c r="R32" s="62" t="s">
        <v>1087</v>
      </c>
      <c r="S32" s="62" t="s">
        <v>920</v>
      </c>
      <c r="T32" s="222" t="s">
        <v>60</v>
      </c>
      <c r="U32" s="62" t="s">
        <v>933</v>
      </c>
      <c r="V32" s="222" t="s">
        <v>60</v>
      </c>
      <c r="W32" s="62" t="s">
        <v>922</v>
      </c>
      <c r="X32" s="62" t="s">
        <v>922</v>
      </c>
      <c r="Y32" s="62" t="s">
        <v>922</v>
      </c>
      <c r="Z32" s="62" t="s">
        <v>922</v>
      </c>
      <c r="AA32" s="54" t="s">
        <v>358</v>
      </c>
      <c r="AB32" s="62" t="s">
        <v>1088</v>
      </c>
      <c r="AC32" s="54"/>
      <c r="AD32" s="236"/>
      <c r="AE32" s="62" t="s">
        <v>1089</v>
      </c>
      <c r="AG32" s="223"/>
      <c r="AH32" s="178"/>
      <c r="AI32" s="62" t="s">
        <v>1090</v>
      </c>
      <c r="AJ32" s="224"/>
      <c r="AK32" s="62"/>
    </row>
    <row r="33" spans="1:37" ht="118.8">
      <c r="A33" s="154" t="s">
        <v>187</v>
      </c>
      <c r="B33" s="44" t="s">
        <v>909</v>
      </c>
      <c r="C33" s="44" t="s">
        <v>1091</v>
      </c>
      <c r="D33" s="44" t="s">
        <v>1092</v>
      </c>
      <c r="E33" s="221" t="s">
        <v>0</v>
      </c>
      <c r="F33" s="122">
        <v>700</v>
      </c>
      <c r="G33" s="149">
        <f>F33</f>
        <v>700</v>
      </c>
      <c r="I33" s="54" t="s">
        <v>912</v>
      </c>
      <c r="J33" s="62" t="s">
        <v>1093</v>
      </c>
      <c r="K33" s="62" t="s">
        <v>1968</v>
      </c>
      <c r="L33" s="54" t="s">
        <v>318</v>
      </c>
      <c r="M33" s="62" t="s">
        <v>1084</v>
      </c>
      <c r="N33" s="54" t="s">
        <v>916</v>
      </c>
      <c r="O33" s="227">
        <v>2016</v>
      </c>
      <c r="P33" s="62" t="s">
        <v>1085</v>
      </c>
      <c r="Q33" s="62" t="s">
        <v>1094</v>
      </c>
      <c r="R33" s="62" t="s">
        <v>981</v>
      </c>
      <c r="S33" s="62" t="s">
        <v>920</v>
      </c>
      <c r="T33" s="222" t="s">
        <v>60</v>
      </c>
      <c r="U33" s="62" t="s">
        <v>933</v>
      </c>
      <c r="V33" s="222" t="s">
        <v>60</v>
      </c>
      <c r="W33" s="62" t="s">
        <v>922</v>
      </c>
      <c r="X33" s="62" t="s">
        <v>922</v>
      </c>
      <c r="Y33" s="62" t="s">
        <v>922</v>
      </c>
      <c r="Z33" s="62" t="s">
        <v>922</v>
      </c>
      <c r="AA33" s="54" t="s">
        <v>358</v>
      </c>
      <c r="AB33" s="62" t="s">
        <v>1095</v>
      </c>
      <c r="AC33" s="54"/>
      <c r="AD33" s="236"/>
      <c r="AE33" s="62" t="s">
        <v>1096</v>
      </c>
      <c r="AG33" s="223"/>
      <c r="AH33" s="178"/>
      <c r="AI33" s="62" t="s">
        <v>1090</v>
      </c>
      <c r="AJ33" s="224"/>
      <c r="AK33" s="62"/>
    </row>
    <row r="34" spans="9:34" ht="8.4" customHeight="1">
      <c r="I34" s="234"/>
      <c r="J34" s="8"/>
      <c r="K34" s="8"/>
      <c r="L34" s="8"/>
      <c r="M34" s="8"/>
      <c r="N34" s="8"/>
      <c r="O34" s="228"/>
      <c r="P34" s="8"/>
      <c r="Q34" s="8"/>
      <c r="R34" s="8"/>
      <c r="S34" s="208"/>
      <c r="T34" s="208"/>
      <c r="U34" s="208"/>
      <c r="V34" s="208"/>
      <c r="W34" s="208"/>
      <c r="X34" s="208"/>
      <c r="Y34" s="208"/>
      <c r="Z34" s="208"/>
      <c r="AA34" s="208"/>
      <c r="AB34" s="208"/>
      <c r="AC34" s="208"/>
      <c r="AD34" s="208"/>
      <c r="AE34" s="208"/>
      <c r="AG34" s="229"/>
      <c r="AH34" s="178"/>
    </row>
  </sheetData>
  <mergeCells count="40">
    <mergeCell ref="AE28:AE30"/>
    <mergeCell ref="AG28:AG30"/>
    <mergeCell ref="AI28:AI30"/>
    <mergeCell ref="AJ28:AJ30"/>
    <mergeCell ref="AK28:AK30"/>
    <mergeCell ref="AD28:AD30"/>
    <mergeCell ref="S28:S30"/>
    <mergeCell ref="T28:T30"/>
    <mergeCell ref="U28:U30"/>
    <mergeCell ref="V28:V30"/>
    <mergeCell ref="W28:W30"/>
    <mergeCell ref="X28:X30"/>
    <mergeCell ref="Y28:Y30"/>
    <mergeCell ref="Z28:Z30"/>
    <mergeCell ref="AA28:AA30"/>
    <mergeCell ref="AB28:AB30"/>
    <mergeCell ref="AC28:AC30"/>
    <mergeCell ref="AJ5:AJ6"/>
    <mergeCell ref="AK5:AK6"/>
    <mergeCell ref="J28:J30"/>
    <mergeCell ref="L28:L30"/>
    <mergeCell ref="M28:M30"/>
    <mergeCell ref="N28:N30"/>
    <mergeCell ref="O28:O30"/>
    <mergeCell ref="P28:P30"/>
    <mergeCell ref="Q28:Q30"/>
    <mergeCell ref="R28:R30"/>
    <mergeCell ref="T5:Z5"/>
    <mergeCell ref="AA5:AC5"/>
    <mergeCell ref="AD5:AD6"/>
    <mergeCell ref="AE5:AE6"/>
    <mergeCell ref="AG5:AG6"/>
    <mergeCell ref="AI5:AI6"/>
    <mergeCell ref="R5:S5"/>
    <mergeCell ref="I5:I6"/>
    <mergeCell ref="J5:J6"/>
    <mergeCell ref="L5:L6"/>
    <mergeCell ref="M5:O5"/>
    <mergeCell ref="P5:Q5"/>
    <mergeCell ref="K5:K6"/>
  </mergeCells>
  <printOptions/>
  <pageMargins left="0.7" right="0.7" top="0.75" bottom="0.75" header="0.3" footer="0.3"/>
  <pageSetup horizontalDpi="600" verticalDpi="600" orientation="portrait" paperSize="9" scale="10" r:id="rId3"/>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A50B5B-2BAB-41A6-9DB0-31FD017AB0A0}">
  <dimension ref="A1:AK509"/>
  <sheetViews>
    <sheetView zoomScale="70" zoomScaleNormal="70" workbookViewId="0" topLeftCell="B1">
      <pane xSplit="6" ySplit="6" topLeftCell="H20" activePane="bottomRight" state="frozen"/>
      <selection pane="topLeft" activeCell="B1" sqref="B1"/>
      <selection pane="topRight" activeCell="H1" sqref="H1"/>
      <selection pane="bottomLeft" activeCell="B7" sqref="B7"/>
      <selection pane="bottomRight" activeCell="K20" sqref="K20"/>
    </sheetView>
  </sheetViews>
  <sheetFormatPr defaultColWidth="9.140625" defaultRowHeight="15"/>
  <cols>
    <col min="1" max="1" width="9.140625" style="162" hidden="1" customWidth="1"/>
    <col min="2" max="3" width="19.421875" style="162" customWidth="1"/>
    <col min="4" max="4" width="46.00390625" style="162" customWidth="1"/>
    <col min="5" max="5" width="16.28125" style="162" customWidth="1"/>
    <col min="6" max="6" width="11.8515625" style="163" hidden="1" customWidth="1"/>
    <col min="7" max="7" width="17.00390625" style="164" customWidth="1"/>
    <col min="8" max="8" width="1.7109375" style="165" customWidth="1"/>
    <col min="9" max="9" width="7.421875" style="165" customWidth="1"/>
    <col min="10" max="10" width="35.140625" style="167" customWidth="1"/>
    <col min="11" max="11" width="12.57421875" style="167" customWidth="1"/>
    <col min="12" max="12" width="16.57421875" style="167" customWidth="1"/>
    <col min="13" max="13" width="39.28125" style="167" customWidth="1"/>
    <col min="14" max="14" width="19.28125" style="167" customWidth="1"/>
    <col min="15" max="15" width="14.7109375" style="167" customWidth="1"/>
    <col min="16" max="16" width="33.7109375" style="167" customWidth="1"/>
    <col min="17" max="17" width="32.00390625" style="167" customWidth="1"/>
    <col min="18" max="18" width="28.00390625" style="168" customWidth="1"/>
    <col min="19" max="19" width="10.421875" style="168" customWidth="1"/>
    <col min="20" max="21" width="17.7109375" style="168" customWidth="1"/>
    <col min="22" max="22" width="32.421875" style="168" customWidth="1"/>
    <col min="23" max="26" width="17.7109375" style="168" customWidth="1"/>
    <col min="27" max="27" width="16.8515625" style="168" customWidth="1"/>
    <col min="28" max="28" width="15.140625" style="168" customWidth="1"/>
    <col min="29" max="29" width="31.7109375" style="168" customWidth="1"/>
    <col min="30" max="30" width="39.140625" style="168" customWidth="1"/>
    <col min="31" max="31" width="45.140625" style="168" customWidth="1"/>
    <col min="32" max="32" width="1.7109375" style="162" customWidth="1"/>
    <col min="33" max="33" width="104.28125" style="162" customWidth="1"/>
    <col min="34" max="34" width="1.7109375" style="162" customWidth="1"/>
    <col min="35" max="35" width="70.00390625" style="162" customWidth="1"/>
    <col min="36" max="36" width="72.8515625" style="162" customWidth="1"/>
    <col min="37" max="37" width="72.28125" style="162" customWidth="1"/>
    <col min="38" max="16384" width="8.8515625" style="162" customWidth="1"/>
  </cols>
  <sheetData>
    <row r="1" spans="2:31" s="8" customFormat="1" ht="15.75" customHeight="1">
      <c r="B1" s="116" t="s">
        <v>1102</v>
      </c>
      <c r="C1" s="64"/>
      <c r="D1" s="9"/>
      <c r="F1" s="26"/>
      <c r="G1" s="26"/>
      <c r="J1" s="9"/>
      <c r="K1" s="9"/>
      <c r="L1" s="9"/>
      <c r="M1" s="9"/>
      <c r="N1" s="9"/>
      <c r="O1" s="9"/>
      <c r="P1" s="9"/>
      <c r="Q1" s="9"/>
      <c r="R1" s="9"/>
      <c r="S1" s="9"/>
      <c r="T1" s="9"/>
      <c r="U1" s="9"/>
      <c r="V1" s="9"/>
      <c r="W1" s="9"/>
      <c r="X1" s="9"/>
      <c r="Y1" s="9"/>
      <c r="Z1" s="9"/>
      <c r="AA1" s="9"/>
      <c r="AB1" s="9"/>
      <c r="AC1" s="9"/>
      <c r="AD1" s="9"/>
      <c r="AE1" s="9"/>
    </row>
    <row r="2" spans="2:31" s="8" customFormat="1" ht="6" customHeight="1">
      <c r="B2" s="64"/>
      <c r="C2" s="64"/>
      <c r="D2" s="9"/>
      <c r="F2" s="26"/>
      <c r="G2" s="26"/>
      <c r="J2" s="9"/>
      <c r="K2" s="9"/>
      <c r="L2" s="9"/>
      <c r="M2" s="9"/>
      <c r="N2" s="9"/>
      <c r="O2" s="9"/>
      <c r="P2" s="9"/>
      <c r="Q2" s="9"/>
      <c r="R2" s="9"/>
      <c r="S2" s="9"/>
      <c r="T2" s="9"/>
      <c r="U2" s="9"/>
      <c r="V2" s="9"/>
      <c r="W2" s="9"/>
      <c r="X2" s="9"/>
      <c r="Y2" s="9"/>
      <c r="Z2" s="9"/>
      <c r="AA2" s="9"/>
      <c r="AB2" s="9"/>
      <c r="AC2" s="9"/>
      <c r="AD2" s="9"/>
      <c r="AE2" s="9"/>
    </row>
    <row r="3" spans="2:31" s="8" customFormat="1" ht="15.75" customHeight="1">
      <c r="B3" s="64" t="s">
        <v>1103</v>
      </c>
      <c r="D3" s="9"/>
      <c r="F3" s="26"/>
      <c r="G3" s="26"/>
      <c r="J3" s="9"/>
      <c r="K3" s="9"/>
      <c r="L3" s="9"/>
      <c r="M3" s="9"/>
      <c r="N3" s="9"/>
      <c r="O3" s="9"/>
      <c r="P3" s="9"/>
      <c r="Q3" s="9"/>
      <c r="R3" s="9"/>
      <c r="S3" s="9"/>
      <c r="T3" s="9"/>
      <c r="U3" s="9"/>
      <c r="V3" s="9"/>
      <c r="W3" s="9"/>
      <c r="X3" s="9"/>
      <c r="Y3" s="9"/>
      <c r="Z3" s="9"/>
      <c r="AA3" s="9"/>
      <c r="AB3" s="9"/>
      <c r="AC3" s="9"/>
      <c r="AD3" s="9"/>
      <c r="AE3" s="9"/>
    </row>
    <row r="4" spans="2:31" s="8" customFormat="1" ht="6" customHeight="1">
      <c r="B4" s="64"/>
      <c r="C4" s="64"/>
      <c r="D4" s="9"/>
      <c r="F4" s="26"/>
      <c r="G4" s="26"/>
      <c r="J4" s="9"/>
      <c r="K4" s="9"/>
      <c r="L4" s="9"/>
      <c r="M4" s="9"/>
      <c r="N4" s="9"/>
      <c r="O4" s="9"/>
      <c r="P4" s="9"/>
      <c r="Q4" s="9"/>
      <c r="R4" s="9"/>
      <c r="S4" s="9"/>
      <c r="T4" s="9"/>
      <c r="U4" s="9"/>
      <c r="V4" s="9"/>
      <c r="W4" s="9"/>
      <c r="X4" s="9"/>
      <c r="Y4" s="9"/>
      <c r="Z4" s="9"/>
      <c r="AA4" s="9"/>
      <c r="AB4" s="9"/>
      <c r="AC4" s="9"/>
      <c r="AD4" s="9"/>
      <c r="AE4" s="9"/>
    </row>
    <row r="5" spans="2:37" s="8" customFormat="1" ht="15.6">
      <c r="B5" s="67"/>
      <c r="C5" s="67"/>
      <c r="D5" s="67"/>
      <c r="F5" s="36" t="s">
        <v>3</v>
      </c>
      <c r="G5" s="199"/>
      <c r="I5" s="343" t="s">
        <v>48</v>
      </c>
      <c r="J5" s="341" t="s">
        <v>32</v>
      </c>
      <c r="K5" s="344" t="s">
        <v>1967</v>
      </c>
      <c r="L5" s="341" t="s">
        <v>897</v>
      </c>
      <c r="M5" s="341" t="s">
        <v>34</v>
      </c>
      <c r="N5" s="341"/>
      <c r="O5" s="341"/>
      <c r="P5" s="341" t="s">
        <v>35</v>
      </c>
      <c r="Q5" s="341"/>
      <c r="R5" s="341" t="s">
        <v>38</v>
      </c>
      <c r="S5" s="341"/>
      <c r="T5" s="341" t="s">
        <v>25</v>
      </c>
      <c r="U5" s="341"/>
      <c r="V5" s="341"/>
      <c r="W5" s="341"/>
      <c r="X5" s="341"/>
      <c r="Y5" s="341"/>
      <c r="Z5" s="341"/>
      <c r="AA5" s="348" t="s">
        <v>45</v>
      </c>
      <c r="AB5" s="348"/>
      <c r="AC5" s="348"/>
      <c r="AD5" s="349" t="s">
        <v>26</v>
      </c>
      <c r="AE5" s="341" t="s">
        <v>232</v>
      </c>
      <c r="AG5" s="352" t="s">
        <v>197</v>
      </c>
      <c r="AI5" s="351" t="s">
        <v>184</v>
      </c>
      <c r="AJ5" s="351" t="s">
        <v>185</v>
      </c>
      <c r="AK5" s="351" t="s">
        <v>186</v>
      </c>
    </row>
    <row r="6" spans="1:37" s="11" customFormat="1" ht="30" customHeight="1">
      <c r="A6" s="59" t="s">
        <v>98</v>
      </c>
      <c r="B6" s="216" t="s">
        <v>141</v>
      </c>
      <c r="C6" s="216" t="s">
        <v>149</v>
      </c>
      <c r="D6" s="146" t="s">
        <v>4</v>
      </c>
      <c r="E6" s="216" t="s">
        <v>20</v>
      </c>
      <c r="F6" s="147" t="s">
        <v>9</v>
      </c>
      <c r="G6" s="148" t="s">
        <v>13</v>
      </c>
      <c r="H6" s="8"/>
      <c r="I6" s="343"/>
      <c r="J6" s="341"/>
      <c r="K6" s="345"/>
      <c r="L6" s="341"/>
      <c r="M6" s="216" t="s">
        <v>33</v>
      </c>
      <c r="N6" s="216" t="s">
        <v>27</v>
      </c>
      <c r="O6" s="216" t="s">
        <v>28</v>
      </c>
      <c r="P6" s="216" t="s">
        <v>36</v>
      </c>
      <c r="Q6" s="216" t="s">
        <v>37</v>
      </c>
      <c r="R6" s="216" t="s">
        <v>39</v>
      </c>
      <c r="S6" s="216" t="s">
        <v>29</v>
      </c>
      <c r="T6" s="216" t="s">
        <v>40</v>
      </c>
      <c r="U6" s="216" t="s">
        <v>30</v>
      </c>
      <c r="V6" s="216" t="s">
        <v>41</v>
      </c>
      <c r="W6" s="216" t="s">
        <v>42</v>
      </c>
      <c r="X6" s="216" t="s">
        <v>43</v>
      </c>
      <c r="Y6" s="216" t="s">
        <v>31</v>
      </c>
      <c r="Z6" s="216" t="s">
        <v>44</v>
      </c>
      <c r="AA6" s="216" t="s">
        <v>641</v>
      </c>
      <c r="AB6" s="216" t="s">
        <v>46</v>
      </c>
      <c r="AC6" s="216" t="s">
        <v>47</v>
      </c>
      <c r="AD6" s="350"/>
      <c r="AE6" s="341"/>
      <c r="AG6" s="344"/>
      <c r="AI6" s="351"/>
      <c r="AJ6" s="351"/>
      <c r="AK6" s="351"/>
    </row>
    <row r="7" spans="2:37" s="218" customFormat="1" ht="375.6" customHeight="1">
      <c r="B7" s="215"/>
      <c r="C7" s="241"/>
      <c r="D7" s="217" t="s">
        <v>1104</v>
      </c>
      <c r="E7" s="242"/>
      <c r="F7" s="243"/>
      <c r="G7" s="270"/>
      <c r="H7" s="9"/>
      <c r="I7" s="62"/>
      <c r="J7" s="62"/>
      <c r="K7" s="62"/>
      <c r="L7" s="62"/>
      <c r="M7" s="62"/>
      <c r="N7" s="62"/>
      <c r="O7" s="62"/>
      <c r="P7" s="62"/>
      <c r="Q7" s="52"/>
      <c r="R7" s="62"/>
      <c r="S7" s="62"/>
      <c r="T7" s="62"/>
      <c r="U7" s="62"/>
      <c r="V7" s="62"/>
      <c r="W7" s="62"/>
      <c r="X7" s="62"/>
      <c r="Y7" s="62"/>
      <c r="Z7" s="62"/>
      <c r="AA7" s="62"/>
      <c r="AB7" s="62"/>
      <c r="AC7" s="62"/>
      <c r="AD7" s="62"/>
      <c r="AE7" s="62"/>
      <c r="AF7" s="271"/>
      <c r="AG7" s="62"/>
      <c r="AH7" s="271"/>
      <c r="AI7" s="244"/>
      <c r="AJ7" s="62"/>
      <c r="AK7" s="62" t="s">
        <v>1105</v>
      </c>
    </row>
    <row r="8" spans="1:37" s="271" customFormat="1" ht="277.2">
      <c r="A8" s="56" t="s">
        <v>187</v>
      </c>
      <c r="B8" s="215" t="s">
        <v>1106</v>
      </c>
      <c r="C8" s="241" t="s">
        <v>1107</v>
      </c>
      <c r="D8" s="241" t="s">
        <v>1108</v>
      </c>
      <c r="E8" s="242" t="s">
        <v>0</v>
      </c>
      <c r="F8" s="243">
        <v>59600</v>
      </c>
      <c r="G8" s="270">
        <f>F8</f>
        <v>59600</v>
      </c>
      <c r="H8" s="9"/>
      <c r="I8" s="62" t="s">
        <v>1109</v>
      </c>
      <c r="J8" s="62" t="s">
        <v>1110</v>
      </c>
      <c r="K8" s="62" t="s">
        <v>1968</v>
      </c>
      <c r="L8" s="62" t="s">
        <v>1111</v>
      </c>
      <c r="M8" s="62" t="s">
        <v>1112</v>
      </c>
      <c r="N8" s="62" t="s">
        <v>1113</v>
      </c>
      <c r="O8" s="62" t="s">
        <v>1114</v>
      </c>
      <c r="P8" s="62" t="s">
        <v>1115</v>
      </c>
      <c r="Q8" s="52" t="s">
        <v>1116</v>
      </c>
      <c r="R8" s="62" t="s">
        <v>1117</v>
      </c>
      <c r="S8" s="62">
        <v>2011</v>
      </c>
      <c r="T8" s="62"/>
      <c r="U8" s="62" t="s">
        <v>1118</v>
      </c>
      <c r="V8" s="62" t="s">
        <v>1119</v>
      </c>
      <c r="W8" s="62" t="s">
        <v>1120</v>
      </c>
      <c r="X8" s="62" t="s">
        <v>1120</v>
      </c>
      <c r="Y8" s="62"/>
      <c r="Z8" s="62"/>
      <c r="AA8" s="62" t="s">
        <v>1121</v>
      </c>
      <c r="AB8" s="62" t="s">
        <v>1122</v>
      </c>
      <c r="AC8" s="62" t="s">
        <v>1123</v>
      </c>
      <c r="AD8" s="62" t="s">
        <v>1124</v>
      </c>
      <c r="AE8" s="62"/>
      <c r="AG8" s="62" t="s">
        <v>1125</v>
      </c>
      <c r="AI8" s="244"/>
      <c r="AJ8" s="62"/>
      <c r="AK8" s="62"/>
    </row>
    <row r="9" spans="1:37" s="271" customFormat="1" ht="290.4">
      <c r="A9" s="56" t="s">
        <v>187</v>
      </c>
      <c r="B9" s="215" t="s">
        <v>1106</v>
      </c>
      <c r="C9" s="241" t="s">
        <v>1126</v>
      </c>
      <c r="D9" s="241" t="s">
        <v>1127</v>
      </c>
      <c r="E9" s="242" t="s">
        <v>0</v>
      </c>
      <c r="F9" s="243">
        <v>32400</v>
      </c>
      <c r="G9" s="270">
        <f>F9</f>
        <v>32400</v>
      </c>
      <c r="H9" s="9"/>
      <c r="I9" s="62" t="s">
        <v>1109</v>
      </c>
      <c r="J9" s="62" t="s">
        <v>1128</v>
      </c>
      <c r="K9" s="62" t="s">
        <v>1968</v>
      </c>
      <c r="L9" s="62" t="s">
        <v>83</v>
      </c>
      <c r="M9" s="62" t="s">
        <v>1112</v>
      </c>
      <c r="N9" s="62" t="s">
        <v>1129</v>
      </c>
      <c r="O9" s="62" t="s">
        <v>1130</v>
      </c>
      <c r="P9" s="62" t="s">
        <v>1131</v>
      </c>
      <c r="Q9" s="62" t="s">
        <v>1132</v>
      </c>
      <c r="R9" s="62" t="s">
        <v>1117</v>
      </c>
      <c r="S9" s="44">
        <v>2011</v>
      </c>
      <c r="T9" s="62"/>
      <c r="U9" s="62" t="s">
        <v>1133</v>
      </c>
      <c r="V9" s="62" t="s">
        <v>1119</v>
      </c>
      <c r="W9" s="62" t="s">
        <v>1120</v>
      </c>
      <c r="X9" s="62" t="s">
        <v>1120</v>
      </c>
      <c r="Y9" s="62"/>
      <c r="Z9" s="62" t="s">
        <v>1120</v>
      </c>
      <c r="AA9" s="62" t="s">
        <v>1121</v>
      </c>
      <c r="AB9" s="62" t="s">
        <v>1134</v>
      </c>
      <c r="AC9" s="62" t="s">
        <v>1123</v>
      </c>
      <c r="AD9" s="62"/>
      <c r="AE9" s="62"/>
      <c r="AG9" s="62" t="s">
        <v>1135</v>
      </c>
      <c r="AI9" s="272"/>
      <c r="AJ9" s="62" t="s">
        <v>1136</v>
      </c>
      <c r="AK9" s="62" t="s">
        <v>1137</v>
      </c>
    </row>
    <row r="10" spans="1:37" s="245" customFormat="1" ht="277.2">
      <c r="A10" s="56" t="s">
        <v>187</v>
      </c>
      <c r="B10" s="215" t="s">
        <v>1138</v>
      </c>
      <c r="C10" s="241" t="s">
        <v>1139</v>
      </c>
      <c r="D10" s="241" t="s">
        <v>1140</v>
      </c>
      <c r="E10" s="242" t="s">
        <v>0</v>
      </c>
      <c r="F10" s="243">
        <v>26500</v>
      </c>
      <c r="G10" s="270">
        <v>26500</v>
      </c>
      <c r="I10" s="62" t="s">
        <v>1109</v>
      </c>
      <c r="J10" s="62" t="s">
        <v>1141</v>
      </c>
      <c r="K10" s="62" t="s">
        <v>1968</v>
      </c>
      <c r="L10" s="62" t="s">
        <v>83</v>
      </c>
      <c r="M10" s="62" t="s">
        <v>1142</v>
      </c>
      <c r="N10" s="52" t="s">
        <v>1113</v>
      </c>
      <c r="O10" s="62" t="s">
        <v>1114</v>
      </c>
      <c r="P10" s="62" t="s">
        <v>1143</v>
      </c>
      <c r="Q10" s="52" t="s">
        <v>1144</v>
      </c>
      <c r="R10" s="62" t="s">
        <v>1117</v>
      </c>
      <c r="S10" s="62">
        <v>2011</v>
      </c>
      <c r="T10" s="62" t="s">
        <v>1145</v>
      </c>
      <c r="U10" s="62" t="s">
        <v>1146</v>
      </c>
      <c r="V10" s="62" t="s">
        <v>1120</v>
      </c>
      <c r="W10" s="62" t="s">
        <v>1120</v>
      </c>
      <c r="X10" s="62" t="s">
        <v>1120</v>
      </c>
      <c r="Y10" s="62"/>
      <c r="Z10" s="62"/>
      <c r="AA10" s="62" t="s">
        <v>1121</v>
      </c>
      <c r="AB10" s="62" t="s">
        <v>1147</v>
      </c>
      <c r="AC10" s="62" t="s">
        <v>1148</v>
      </c>
      <c r="AD10" s="62" t="s">
        <v>1149</v>
      </c>
      <c r="AE10" s="62"/>
      <c r="AG10" s="62" t="s">
        <v>1150</v>
      </c>
      <c r="AI10" s="246"/>
      <c r="AJ10" s="246"/>
      <c r="AK10" s="75"/>
    </row>
    <row r="11" spans="1:37" s="245" customFormat="1" ht="190.8" customHeight="1">
      <c r="A11" s="56" t="s">
        <v>187</v>
      </c>
      <c r="B11" s="215" t="s">
        <v>1138</v>
      </c>
      <c r="C11" s="241" t="s">
        <v>1151</v>
      </c>
      <c r="D11" s="241" t="s">
        <v>1152</v>
      </c>
      <c r="E11" s="242" t="s">
        <v>0</v>
      </c>
      <c r="F11" s="243">
        <v>25200</v>
      </c>
      <c r="G11" s="270">
        <v>25200</v>
      </c>
      <c r="I11" s="62" t="s">
        <v>1109</v>
      </c>
      <c r="J11" s="62" t="s">
        <v>1153</v>
      </c>
      <c r="K11" s="62" t="s">
        <v>1968</v>
      </c>
      <c r="L11" s="62" t="s">
        <v>83</v>
      </c>
      <c r="M11" s="62" t="s">
        <v>1154</v>
      </c>
      <c r="N11" s="62" t="s">
        <v>1155</v>
      </c>
      <c r="O11" s="62" t="s">
        <v>1130</v>
      </c>
      <c r="P11" s="62" t="s">
        <v>1156</v>
      </c>
      <c r="Q11" s="52" t="s">
        <v>1157</v>
      </c>
      <c r="R11" s="62" t="s">
        <v>1117</v>
      </c>
      <c r="S11" s="44">
        <v>2011</v>
      </c>
      <c r="T11" s="62"/>
      <c r="U11" s="62" t="s">
        <v>1146</v>
      </c>
      <c r="V11" s="62" t="s">
        <v>1120</v>
      </c>
      <c r="W11" s="62" t="s">
        <v>1120</v>
      </c>
      <c r="X11" s="62" t="s">
        <v>1120</v>
      </c>
      <c r="Y11" s="62"/>
      <c r="Z11" s="62" t="s">
        <v>1120</v>
      </c>
      <c r="AA11" s="62" t="s">
        <v>1121</v>
      </c>
      <c r="AB11" s="62" t="s">
        <v>884</v>
      </c>
      <c r="AC11" s="62" t="s">
        <v>1123</v>
      </c>
      <c r="AD11" s="62"/>
      <c r="AE11" s="62"/>
      <c r="AG11" s="62" t="s">
        <v>1158</v>
      </c>
      <c r="AI11" s="247"/>
      <c r="AJ11" s="247"/>
      <c r="AK11" s="248"/>
    </row>
    <row r="12" spans="1:37" s="245" customFormat="1" ht="396">
      <c r="A12" s="56" t="s">
        <v>187</v>
      </c>
      <c r="B12" s="215" t="s">
        <v>1138</v>
      </c>
      <c r="C12" s="241" t="s">
        <v>1159</v>
      </c>
      <c r="D12" s="241" t="s">
        <v>1160</v>
      </c>
      <c r="E12" s="242" t="s">
        <v>0</v>
      </c>
      <c r="F12" s="243">
        <v>10000</v>
      </c>
      <c r="G12" s="270">
        <v>10000</v>
      </c>
      <c r="I12" s="62" t="s">
        <v>1109</v>
      </c>
      <c r="J12" s="62" t="s">
        <v>1161</v>
      </c>
      <c r="K12" s="62" t="s">
        <v>1968</v>
      </c>
      <c r="L12" s="62" t="s">
        <v>83</v>
      </c>
      <c r="M12" s="62" t="s">
        <v>1162</v>
      </c>
      <c r="N12" s="62" t="s">
        <v>1163</v>
      </c>
      <c r="O12" s="62" t="s">
        <v>1130</v>
      </c>
      <c r="P12" s="62" t="s">
        <v>1164</v>
      </c>
      <c r="Q12" s="52" t="s">
        <v>1165</v>
      </c>
      <c r="R12" s="62" t="s">
        <v>1117</v>
      </c>
      <c r="S12" s="44">
        <v>2011</v>
      </c>
      <c r="T12" s="194"/>
      <c r="U12" s="62" t="s">
        <v>1166</v>
      </c>
      <c r="V12" s="246"/>
      <c r="W12" s="246"/>
      <c r="X12" s="246"/>
      <c r="Y12" s="194"/>
      <c r="Z12" s="62" t="s">
        <v>1120</v>
      </c>
      <c r="AA12" s="62" t="s">
        <v>1121</v>
      </c>
      <c r="AB12" s="62" t="s">
        <v>1167</v>
      </c>
      <c r="AC12" s="62" t="s">
        <v>1168</v>
      </c>
      <c r="AD12" s="194"/>
      <c r="AE12" s="194"/>
      <c r="AG12" s="62" t="s">
        <v>1169</v>
      </c>
      <c r="AI12" s="244"/>
      <c r="AJ12" s="244"/>
      <c r="AK12" s="62" t="s">
        <v>1170</v>
      </c>
    </row>
    <row r="13" spans="2:33" s="245" customFormat="1" ht="6" customHeight="1">
      <c r="B13" s="241"/>
      <c r="C13" s="241"/>
      <c r="D13" s="241"/>
      <c r="E13" s="249"/>
      <c r="F13" s="243"/>
      <c r="G13" s="243"/>
      <c r="I13" s="62"/>
      <c r="J13" s="194"/>
      <c r="K13" s="194"/>
      <c r="L13" s="62"/>
      <c r="M13" s="194"/>
      <c r="N13" s="194"/>
      <c r="O13" s="194"/>
      <c r="P13" s="194"/>
      <c r="Q13" s="194"/>
      <c r="R13" s="194"/>
      <c r="S13" s="194"/>
      <c r="T13" s="194"/>
      <c r="U13" s="194"/>
      <c r="V13" s="194"/>
      <c r="W13" s="194"/>
      <c r="X13" s="194"/>
      <c r="Y13" s="194"/>
      <c r="Z13" s="194"/>
      <c r="AA13" s="62"/>
      <c r="AB13" s="194"/>
      <c r="AC13" s="194"/>
      <c r="AD13" s="194"/>
      <c r="AE13" s="194"/>
      <c r="AG13" s="250"/>
    </row>
    <row r="14" spans="1:37" s="245" customFormat="1" ht="264">
      <c r="A14" s="56" t="s">
        <v>187</v>
      </c>
      <c r="B14" s="44" t="s">
        <v>1171</v>
      </c>
      <c r="C14" s="44" t="s">
        <v>1172</v>
      </c>
      <c r="D14" s="251" t="s">
        <v>1173</v>
      </c>
      <c r="E14" s="252" t="s">
        <v>0</v>
      </c>
      <c r="F14" s="243">
        <v>35000</v>
      </c>
      <c r="G14" s="270">
        <v>35000</v>
      </c>
      <c r="I14" s="62" t="s">
        <v>1109</v>
      </c>
      <c r="J14" s="62" t="s">
        <v>1174</v>
      </c>
      <c r="K14" s="62" t="s">
        <v>1968</v>
      </c>
      <c r="L14" s="62" t="s">
        <v>83</v>
      </c>
      <c r="M14" s="62" t="s">
        <v>1162</v>
      </c>
      <c r="N14" s="62" t="s">
        <v>1175</v>
      </c>
      <c r="O14" s="62" t="s">
        <v>1130</v>
      </c>
      <c r="P14" s="62" t="s">
        <v>1176</v>
      </c>
      <c r="Q14" s="52" t="s">
        <v>1177</v>
      </c>
      <c r="R14" s="62" t="s">
        <v>1117</v>
      </c>
      <c r="S14" s="44">
        <v>2011</v>
      </c>
      <c r="T14" s="62"/>
      <c r="U14" s="62" t="s">
        <v>1178</v>
      </c>
      <c r="V14" s="62" t="s">
        <v>1179</v>
      </c>
      <c r="W14" s="194"/>
      <c r="X14" s="62" t="s">
        <v>1179</v>
      </c>
      <c r="Y14" s="62"/>
      <c r="Z14" s="62" t="s">
        <v>1120</v>
      </c>
      <c r="AA14" s="62" t="s">
        <v>1180</v>
      </c>
      <c r="AB14" s="62" t="s">
        <v>1181</v>
      </c>
      <c r="AC14" s="62" t="s">
        <v>1182</v>
      </c>
      <c r="AD14" s="62"/>
      <c r="AE14" s="62"/>
      <c r="AG14" s="62" t="s">
        <v>1183</v>
      </c>
      <c r="AI14" s="244"/>
      <c r="AJ14" s="244"/>
      <c r="AK14" s="244"/>
    </row>
    <row r="15" spans="1:37" s="245" customFormat="1" ht="264">
      <c r="A15" s="56" t="s">
        <v>187</v>
      </c>
      <c r="B15" s="44" t="s">
        <v>1171</v>
      </c>
      <c r="C15" s="44" t="s">
        <v>1172</v>
      </c>
      <c r="D15" s="241" t="s">
        <v>1184</v>
      </c>
      <c r="E15" s="253" t="s">
        <v>0</v>
      </c>
      <c r="F15" s="243">
        <v>20000</v>
      </c>
      <c r="G15" s="270">
        <v>20000</v>
      </c>
      <c r="I15" s="62" t="s">
        <v>1109</v>
      </c>
      <c r="J15" s="62" t="s">
        <v>1185</v>
      </c>
      <c r="K15" s="62" t="s">
        <v>1968</v>
      </c>
      <c r="L15" s="62" t="s">
        <v>83</v>
      </c>
      <c r="M15" s="62" t="s">
        <v>1186</v>
      </c>
      <c r="N15" s="62" t="s">
        <v>1187</v>
      </c>
      <c r="O15" s="62" t="s">
        <v>1114</v>
      </c>
      <c r="P15" s="62" t="s">
        <v>1188</v>
      </c>
      <c r="Q15" s="52" t="s">
        <v>1189</v>
      </c>
      <c r="R15" s="62" t="s">
        <v>1117</v>
      </c>
      <c r="S15" s="44">
        <v>2011</v>
      </c>
      <c r="T15" s="62"/>
      <c r="U15" s="62" t="s">
        <v>1178</v>
      </c>
      <c r="V15" s="62" t="s">
        <v>1179</v>
      </c>
      <c r="W15" s="194"/>
      <c r="X15" s="62" t="s">
        <v>1179</v>
      </c>
      <c r="Y15" s="62"/>
      <c r="Z15" s="62" t="s">
        <v>1120</v>
      </c>
      <c r="AA15" s="62" t="s">
        <v>1190</v>
      </c>
      <c r="AB15" s="62" t="s">
        <v>884</v>
      </c>
      <c r="AC15" s="62" t="s">
        <v>1182</v>
      </c>
      <c r="AD15" s="62" t="s">
        <v>1191</v>
      </c>
      <c r="AE15" s="75"/>
      <c r="AG15" s="62" t="s">
        <v>1192</v>
      </c>
      <c r="AI15" s="244"/>
      <c r="AJ15" s="244"/>
      <c r="AK15" s="244"/>
    </row>
    <row r="16" spans="1:37" s="254" customFormat="1" ht="264">
      <c r="A16" s="56" t="s">
        <v>187</v>
      </c>
      <c r="B16" s="44" t="s">
        <v>1193</v>
      </c>
      <c r="C16" s="44" t="s">
        <v>1194</v>
      </c>
      <c r="D16" s="44" t="s">
        <v>1195</v>
      </c>
      <c r="E16" s="221" t="s">
        <v>0</v>
      </c>
      <c r="F16" s="122">
        <v>4470</v>
      </c>
      <c r="G16" s="152">
        <f>F16</f>
        <v>4470</v>
      </c>
      <c r="I16" s="54" t="s">
        <v>1109</v>
      </c>
      <c r="J16" s="62" t="s">
        <v>1196</v>
      </c>
      <c r="K16" s="62" t="s">
        <v>1968</v>
      </c>
      <c r="L16" s="62" t="s">
        <v>83</v>
      </c>
      <c r="M16" s="62" t="s">
        <v>1186</v>
      </c>
      <c r="N16" s="62" t="s">
        <v>1187</v>
      </c>
      <c r="O16" s="62" t="s">
        <v>1114</v>
      </c>
      <c r="P16" s="62" t="s">
        <v>1176</v>
      </c>
      <c r="Q16" s="62" t="s">
        <v>1197</v>
      </c>
      <c r="R16" s="62" t="s">
        <v>1117</v>
      </c>
      <c r="S16" s="44">
        <v>2011</v>
      </c>
      <c r="T16" s="62"/>
      <c r="U16" s="62" t="s">
        <v>1198</v>
      </c>
      <c r="V16" s="62" t="s">
        <v>1199</v>
      </c>
      <c r="W16" s="62"/>
      <c r="X16" s="62" t="s">
        <v>1199</v>
      </c>
      <c r="Y16" s="62"/>
      <c r="Z16" s="62"/>
      <c r="AA16" s="62" t="s">
        <v>475</v>
      </c>
      <c r="AB16" s="62" t="s">
        <v>884</v>
      </c>
      <c r="AC16" s="62" t="s">
        <v>1182</v>
      </c>
      <c r="AD16" s="62" t="s">
        <v>1191</v>
      </c>
      <c r="AE16" s="62"/>
      <c r="AG16" s="62" t="s">
        <v>1200</v>
      </c>
      <c r="AI16" s="255"/>
      <c r="AJ16" s="151" t="s">
        <v>1242</v>
      </c>
      <c r="AK16" s="255"/>
    </row>
    <row r="17" spans="2:33" s="218" customFormat="1" ht="6.75" customHeight="1">
      <c r="B17" s="123"/>
      <c r="C17" s="123"/>
      <c r="D17" s="124"/>
      <c r="E17" s="125"/>
      <c r="F17" s="23"/>
      <c r="G17" s="23"/>
      <c r="H17" s="8"/>
      <c r="I17" s="54"/>
      <c r="J17" s="62"/>
      <c r="K17" s="62"/>
      <c r="L17" s="62"/>
      <c r="M17" s="62"/>
      <c r="N17" s="62"/>
      <c r="O17" s="62"/>
      <c r="P17" s="62"/>
      <c r="Q17" s="62"/>
      <c r="R17" s="62"/>
      <c r="S17" s="62"/>
      <c r="T17" s="62"/>
      <c r="U17" s="62"/>
      <c r="V17" s="62"/>
      <c r="W17" s="62"/>
      <c r="X17" s="62"/>
      <c r="Y17" s="62"/>
      <c r="Z17" s="62"/>
      <c r="AA17" s="62"/>
      <c r="AB17" s="62"/>
      <c r="AC17" s="62"/>
      <c r="AD17" s="62"/>
      <c r="AE17" s="62"/>
      <c r="AG17" s="178"/>
    </row>
    <row r="18" spans="1:37" s="218" customFormat="1" ht="341.4" customHeight="1">
      <c r="A18" s="56" t="s">
        <v>187</v>
      </c>
      <c r="B18" s="44" t="s">
        <v>1201</v>
      </c>
      <c r="C18" s="44" t="s">
        <v>1202</v>
      </c>
      <c r="D18" s="62" t="s">
        <v>1203</v>
      </c>
      <c r="E18" s="127" t="s">
        <v>24</v>
      </c>
      <c r="F18" s="122">
        <v>117282</v>
      </c>
      <c r="G18" s="152">
        <f>F18</f>
        <v>117282</v>
      </c>
      <c r="I18" s="62" t="s">
        <v>1109</v>
      </c>
      <c r="J18" s="62" t="s">
        <v>1204</v>
      </c>
      <c r="K18" s="62" t="s">
        <v>1968</v>
      </c>
      <c r="L18" s="62" t="s">
        <v>83</v>
      </c>
      <c r="M18" s="62" t="s">
        <v>1205</v>
      </c>
      <c r="N18" s="62"/>
      <c r="O18" s="62" t="s">
        <v>1114</v>
      </c>
      <c r="P18" s="62" t="s">
        <v>1206</v>
      </c>
      <c r="Q18" s="62" t="s">
        <v>1207</v>
      </c>
      <c r="R18" s="62" t="s">
        <v>1117</v>
      </c>
      <c r="S18" s="62">
        <v>2011</v>
      </c>
      <c r="T18" s="62"/>
      <c r="U18" s="62"/>
      <c r="V18" s="62"/>
      <c r="W18" s="62"/>
      <c r="X18" s="62"/>
      <c r="Y18" s="62"/>
      <c r="Z18" s="62"/>
      <c r="AA18" s="62" t="s">
        <v>1208</v>
      </c>
      <c r="AB18" s="62" t="s">
        <v>1209</v>
      </c>
      <c r="AC18" s="62" t="s">
        <v>1210</v>
      </c>
      <c r="AD18" s="62"/>
      <c r="AE18" s="62"/>
      <c r="AG18" s="62"/>
      <c r="AI18" s="62" t="s">
        <v>1211</v>
      </c>
      <c r="AJ18" s="62" t="s">
        <v>1212</v>
      </c>
      <c r="AK18" s="51"/>
    </row>
    <row r="19" spans="1:37" s="254" customFormat="1" ht="330" customHeight="1">
      <c r="A19" s="56" t="s">
        <v>187</v>
      </c>
      <c r="B19" s="44" t="s">
        <v>1193</v>
      </c>
      <c r="C19" s="44" t="s">
        <v>1213</v>
      </c>
      <c r="D19" s="44" t="s">
        <v>1214</v>
      </c>
      <c r="E19" s="221" t="s">
        <v>0</v>
      </c>
      <c r="F19" s="122">
        <v>1240</v>
      </c>
      <c r="G19" s="152">
        <f>F19</f>
        <v>1240</v>
      </c>
      <c r="H19" s="9"/>
      <c r="I19" s="62" t="s">
        <v>1109</v>
      </c>
      <c r="J19" s="62" t="s">
        <v>1215</v>
      </c>
      <c r="K19" s="62" t="s">
        <v>1968</v>
      </c>
      <c r="L19" s="62" t="s">
        <v>318</v>
      </c>
      <c r="M19" s="62" t="s">
        <v>1216</v>
      </c>
      <c r="N19" s="62" t="s">
        <v>1217</v>
      </c>
      <c r="O19" s="62" t="s">
        <v>1114</v>
      </c>
      <c r="P19" s="62" t="s">
        <v>1218</v>
      </c>
      <c r="Q19" s="62" t="s">
        <v>1219</v>
      </c>
      <c r="R19" s="62"/>
      <c r="S19" s="62"/>
      <c r="T19" s="62"/>
      <c r="U19" s="62" t="s">
        <v>1133</v>
      </c>
      <c r="V19" s="62" t="s">
        <v>1119</v>
      </c>
      <c r="W19" s="62"/>
      <c r="X19" s="62"/>
      <c r="Y19" s="62"/>
      <c r="Z19" s="62"/>
      <c r="AA19" s="62" t="s">
        <v>1220</v>
      </c>
      <c r="AB19" s="62" t="s">
        <v>884</v>
      </c>
      <c r="AC19" s="62"/>
      <c r="AD19" s="62"/>
      <c r="AE19" s="62"/>
      <c r="AG19" s="62"/>
      <c r="AI19" s="62" t="s">
        <v>1221</v>
      </c>
      <c r="AJ19" s="62"/>
      <c r="AK19" s="255"/>
    </row>
    <row r="20" spans="1:37" s="254" customFormat="1" ht="237.6">
      <c r="A20" s="56" t="s">
        <v>187</v>
      </c>
      <c r="B20" s="44" t="s">
        <v>1193</v>
      </c>
      <c r="C20" s="44" t="s">
        <v>1222</v>
      </c>
      <c r="D20" s="44" t="s">
        <v>1223</v>
      </c>
      <c r="E20" s="221" t="s">
        <v>0</v>
      </c>
      <c r="F20" s="122">
        <v>350</v>
      </c>
      <c r="G20" s="152">
        <f>F20</f>
        <v>350</v>
      </c>
      <c r="I20" s="62" t="s">
        <v>1109</v>
      </c>
      <c r="J20" s="62" t="s">
        <v>1224</v>
      </c>
      <c r="K20" s="62" t="s">
        <v>1968</v>
      </c>
      <c r="L20" s="62" t="s">
        <v>83</v>
      </c>
      <c r="M20" s="62" t="s">
        <v>1216</v>
      </c>
      <c r="N20" s="62" t="s">
        <v>1217</v>
      </c>
      <c r="O20" s="62" t="s">
        <v>1114</v>
      </c>
      <c r="P20" s="62" t="s">
        <v>1218</v>
      </c>
      <c r="Q20" s="62" t="s">
        <v>1219</v>
      </c>
      <c r="R20" s="62" t="s">
        <v>1117</v>
      </c>
      <c r="S20" s="44">
        <v>2011</v>
      </c>
      <c r="T20" s="62"/>
      <c r="U20" s="62" t="s">
        <v>1133</v>
      </c>
      <c r="V20" s="62" t="s">
        <v>1119</v>
      </c>
      <c r="W20" s="62"/>
      <c r="X20" s="62"/>
      <c r="Y20" s="62"/>
      <c r="Z20" s="62"/>
      <c r="AA20" s="62" t="s">
        <v>109</v>
      </c>
      <c r="AB20" s="62" t="s">
        <v>884</v>
      </c>
      <c r="AC20" s="62"/>
      <c r="AD20" s="62"/>
      <c r="AE20" s="62"/>
      <c r="AG20" s="62"/>
      <c r="AI20" s="62" t="s">
        <v>1225</v>
      </c>
      <c r="AJ20" s="62"/>
      <c r="AK20" s="255"/>
    </row>
    <row r="21" spans="2:33" s="218" customFormat="1" ht="6.75" customHeight="1">
      <c r="B21" s="123"/>
      <c r="C21" s="123"/>
      <c r="D21" s="124"/>
      <c r="E21" s="125"/>
      <c r="F21" s="23"/>
      <c r="G21" s="23"/>
      <c r="H21" s="8"/>
      <c r="I21" s="256"/>
      <c r="J21" s="120"/>
      <c r="K21" s="120"/>
      <c r="L21" s="120"/>
      <c r="M21" s="120"/>
      <c r="N21" s="120"/>
      <c r="O21" s="120"/>
      <c r="P21" s="120"/>
      <c r="Q21" s="120"/>
      <c r="R21" s="120"/>
      <c r="S21" s="120"/>
      <c r="T21" s="120"/>
      <c r="U21" s="120"/>
      <c r="V21" s="120"/>
      <c r="W21" s="120"/>
      <c r="X21" s="120"/>
      <c r="Y21" s="120"/>
      <c r="Z21" s="120"/>
      <c r="AA21" s="120"/>
      <c r="AB21" s="120"/>
      <c r="AC21" s="120"/>
      <c r="AD21" s="120"/>
      <c r="AE21" s="120"/>
      <c r="AG21" s="120"/>
    </row>
    <row r="22" spans="1:37" s="218" customFormat="1" ht="321" customHeight="1">
      <c r="A22" s="56" t="s">
        <v>187</v>
      </c>
      <c r="B22" s="62" t="s">
        <v>1226</v>
      </c>
      <c r="C22" s="62" t="s">
        <v>1226</v>
      </c>
      <c r="D22" s="62" t="s">
        <v>1227</v>
      </c>
      <c r="E22" s="24" t="s">
        <v>0</v>
      </c>
      <c r="F22" s="25">
        <v>229011</v>
      </c>
      <c r="G22" s="152">
        <f>F22</f>
        <v>229011</v>
      </c>
      <c r="I22" s="54" t="s">
        <v>1228</v>
      </c>
      <c r="J22" s="62" t="s">
        <v>1229</v>
      </c>
      <c r="K22" s="62" t="s">
        <v>1968</v>
      </c>
      <c r="L22" s="62" t="s">
        <v>318</v>
      </c>
      <c r="M22" s="62" t="s">
        <v>1230</v>
      </c>
      <c r="N22" s="52" t="s">
        <v>1231</v>
      </c>
      <c r="O22" s="52" t="s">
        <v>1232</v>
      </c>
      <c r="P22" s="52" t="s">
        <v>1233</v>
      </c>
      <c r="Q22" s="62"/>
      <c r="R22" s="52" t="s">
        <v>1234</v>
      </c>
      <c r="S22" s="52" t="s">
        <v>1235</v>
      </c>
      <c r="T22" s="62" t="s">
        <v>1236</v>
      </c>
      <c r="U22" s="62" t="s">
        <v>1236</v>
      </c>
      <c r="V22" s="62" t="s">
        <v>1236</v>
      </c>
      <c r="W22" s="62" t="s">
        <v>1237</v>
      </c>
      <c r="X22" s="62"/>
      <c r="Y22" s="62" t="s">
        <v>1238</v>
      </c>
      <c r="Z22" s="62"/>
      <c r="AA22" s="62"/>
      <c r="AB22" s="62"/>
      <c r="AC22" s="62"/>
      <c r="AD22" s="62" t="s">
        <v>1239</v>
      </c>
      <c r="AE22" s="62" t="s">
        <v>1240</v>
      </c>
      <c r="AG22" s="62" t="s">
        <v>1241</v>
      </c>
      <c r="AI22" s="51"/>
      <c r="AJ22" s="51"/>
      <c r="AK22" s="51"/>
    </row>
    <row r="23" spans="2:31" s="218" customFormat="1" ht="6.75" customHeight="1">
      <c r="B23" s="123"/>
      <c r="C23" s="123"/>
      <c r="D23" s="124"/>
      <c r="E23" s="125"/>
      <c r="F23" s="23"/>
      <c r="G23" s="23"/>
      <c r="H23" s="8"/>
      <c r="I23" s="8"/>
      <c r="J23" s="120"/>
      <c r="K23" s="120"/>
      <c r="L23" s="120"/>
      <c r="M23" s="120"/>
      <c r="N23" s="120"/>
      <c r="O23" s="120"/>
      <c r="P23" s="120"/>
      <c r="Q23" s="120"/>
      <c r="R23" s="120"/>
      <c r="S23" s="120"/>
      <c r="T23" s="120"/>
      <c r="U23" s="120"/>
      <c r="V23" s="120"/>
      <c r="W23" s="120"/>
      <c r="X23" s="120"/>
      <c r="Y23" s="120"/>
      <c r="Z23" s="120"/>
      <c r="AA23" s="120"/>
      <c r="AB23" s="120"/>
      <c r="AC23" s="120"/>
      <c r="AD23" s="120"/>
      <c r="AE23" s="120"/>
    </row>
    <row r="24" ht="15">
      <c r="AG24" s="257"/>
    </row>
    <row r="25" spans="2:33" ht="15">
      <c r="B25" s="238"/>
      <c r="C25" s="238"/>
      <c r="D25" s="238"/>
      <c r="I25" s="8"/>
      <c r="J25" s="120"/>
      <c r="K25" s="120"/>
      <c r="L25" s="120"/>
      <c r="M25" s="120"/>
      <c r="N25" s="120"/>
      <c r="O25" s="120"/>
      <c r="P25" s="120"/>
      <c r="Q25" s="120"/>
      <c r="R25" s="120"/>
      <c r="S25" s="120"/>
      <c r="T25" s="120"/>
      <c r="U25" s="120"/>
      <c r="V25" s="120"/>
      <c r="W25" s="120"/>
      <c r="X25" s="120"/>
      <c r="Y25" s="120"/>
      <c r="Z25" s="120"/>
      <c r="AA25" s="120"/>
      <c r="AB25" s="120"/>
      <c r="AC25" s="120"/>
      <c r="AD25" s="120"/>
      <c r="AE25" s="120"/>
      <c r="AG25" s="257"/>
    </row>
    <row r="26" spans="2:33" ht="15">
      <c r="B26" s="238"/>
      <c r="C26" s="238"/>
      <c r="D26" s="238"/>
      <c r="I26" s="8"/>
      <c r="J26" s="120"/>
      <c r="K26" s="120"/>
      <c r="L26" s="120"/>
      <c r="M26" s="120"/>
      <c r="N26" s="120"/>
      <c r="O26" s="120"/>
      <c r="P26" s="120"/>
      <c r="Q26" s="120"/>
      <c r="R26" s="120"/>
      <c r="S26" s="120"/>
      <c r="T26" s="120"/>
      <c r="U26" s="120"/>
      <c r="V26" s="120"/>
      <c r="W26" s="120"/>
      <c r="X26" s="120"/>
      <c r="Y26" s="120"/>
      <c r="Z26" s="120"/>
      <c r="AA26" s="120"/>
      <c r="AB26" s="120"/>
      <c r="AC26" s="120"/>
      <c r="AD26" s="120"/>
      <c r="AE26" s="120"/>
      <c r="AG26" s="257"/>
    </row>
    <row r="27" spans="2:31" ht="15">
      <c r="B27" s="238"/>
      <c r="C27" s="238"/>
      <c r="D27" s="238"/>
      <c r="I27" s="8"/>
      <c r="J27" s="120"/>
      <c r="K27" s="120"/>
      <c r="L27" s="120"/>
      <c r="M27" s="120"/>
      <c r="N27" s="120"/>
      <c r="O27" s="120"/>
      <c r="P27" s="120"/>
      <c r="Q27" s="120"/>
      <c r="R27" s="120"/>
      <c r="S27" s="120"/>
      <c r="T27" s="120"/>
      <c r="U27" s="120"/>
      <c r="V27" s="120"/>
      <c r="W27" s="120"/>
      <c r="X27" s="120"/>
      <c r="Y27" s="120"/>
      <c r="Z27" s="120"/>
      <c r="AA27" s="120"/>
      <c r="AB27" s="120"/>
      <c r="AC27" s="120"/>
      <c r="AD27" s="120"/>
      <c r="AE27" s="120"/>
    </row>
    <row r="28" spans="2:31" ht="15">
      <c r="B28" s="238"/>
      <c r="C28" s="238"/>
      <c r="D28" s="238"/>
      <c r="I28" s="8"/>
      <c r="J28" s="9"/>
      <c r="K28" s="9"/>
      <c r="L28" s="9"/>
      <c r="M28" s="9"/>
      <c r="N28" s="9"/>
      <c r="O28" s="9"/>
      <c r="P28" s="9"/>
      <c r="Q28" s="9"/>
      <c r="R28" s="120"/>
      <c r="S28" s="120"/>
      <c r="T28" s="120"/>
      <c r="U28" s="120"/>
      <c r="V28" s="120"/>
      <c r="W28" s="120"/>
      <c r="X28" s="120"/>
      <c r="Y28" s="120"/>
      <c r="Z28" s="120"/>
      <c r="AA28" s="120"/>
      <c r="AB28" s="120"/>
      <c r="AC28" s="120"/>
      <c r="AD28" s="120"/>
      <c r="AE28" s="120"/>
    </row>
    <row r="29" spans="2:31" ht="15">
      <c r="B29" s="238"/>
      <c r="C29" s="238"/>
      <c r="D29" s="238"/>
      <c r="I29" s="8"/>
      <c r="J29" s="120"/>
      <c r="K29" s="120"/>
      <c r="L29" s="120"/>
      <c r="M29" s="120"/>
      <c r="N29" s="120"/>
      <c r="O29" s="120"/>
      <c r="P29" s="120"/>
      <c r="Q29" s="120"/>
      <c r="R29" s="120"/>
      <c r="S29" s="120"/>
      <c r="T29" s="120"/>
      <c r="U29" s="120"/>
      <c r="V29" s="120"/>
      <c r="W29" s="120"/>
      <c r="X29" s="120"/>
      <c r="Y29" s="120"/>
      <c r="Z29" s="120"/>
      <c r="AA29" s="120"/>
      <c r="AB29" s="120"/>
      <c r="AC29" s="120"/>
      <c r="AD29" s="120"/>
      <c r="AE29" s="120"/>
    </row>
    <row r="30" spans="2:31" ht="15">
      <c r="B30" s="238"/>
      <c r="C30" s="238"/>
      <c r="D30" s="238"/>
      <c r="I30" s="8"/>
      <c r="J30" s="120"/>
      <c r="K30" s="120"/>
      <c r="L30" s="120"/>
      <c r="M30" s="120"/>
      <c r="N30" s="120"/>
      <c r="O30" s="120"/>
      <c r="P30" s="120"/>
      <c r="Q30" s="120"/>
      <c r="R30" s="120"/>
      <c r="S30" s="120"/>
      <c r="T30" s="120"/>
      <c r="U30" s="120"/>
      <c r="V30" s="120"/>
      <c r="W30" s="120"/>
      <c r="X30" s="120"/>
      <c r="Y30" s="120"/>
      <c r="Z30" s="120"/>
      <c r="AA30" s="120"/>
      <c r="AB30" s="120"/>
      <c r="AC30" s="120"/>
      <c r="AD30" s="120"/>
      <c r="AE30" s="120"/>
    </row>
    <row r="31" spans="2:31" ht="15">
      <c r="B31" s="238"/>
      <c r="C31" s="238"/>
      <c r="D31" s="238"/>
      <c r="I31" s="8"/>
      <c r="J31" s="9"/>
      <c r="K31" s="9"/>
      <c r="L31" s="9"/>
      <c r="M31" s="9"/>
      <c r="N31" s="9"/>
      <c r="O31" s="9"/>
      <c r="P31" s="9"/>
      <c r="Q31" s="9"/>
      <c r="R31" s="120"/>
      <c r="S31" s="120"/>
      <c r="T31" s="120"/>
      <c r="U31" s="120"/>
      <c r="V31" s="120"/>
      <c r="W31" s="120"/>
      <c r="X31" s="120"/>
      <c r="Y31" s="120"/>
      <c r="Z31" s="120"/>
      <c r="AA31" s="120"/>
      <c r="AB31" s="120"/>
      <c r="AC31" s="120"/>
      <c r="AD31" s="120"/>
      <c r="AE31" s="120"/>
    </row>
    <row r="32" spans="2:31" ht="15">
      <c r="B32" s="238"/>
      <c r="C32" s="238"/>
      <c r="D32" s="238"/>
      <c r="I32" s="8"/>
      <c r="J32" s="9"/>
      <c r="K32" s="9"/>
      <c r="L32" s="9"/>
      <c r="M32" s="9"/>
      <c r="N32" s="9"/>
      <c r="O32" s="9"/>
      <c r="P32" s="9"/>
      <c r="Q32" s="9"/>
      <c r="R32" s="120"/>
      <c r="S32" s="120"/>
      <c r="T32" s="120"/>
      <c r="U32" s="120"/>
      <c r="V32" s="120"/>
      <c r="W32" s="120"/>
      <c r="X32" s="120"/>
      <c r="Y32" s="120"/>
      <c r="Z32" s="120"/>
      <c r="AA32" s="120"/>
      <c r="AB32" s="120"/>
      <c r="AC32" s="120"/>
      <c r="AD32" s="120"/>
      <c r="AE32" s="120"/>
    </row>
    <row r="33" spans="2:31" ht="15">
      <c r="B33" s="238"/>
      <c r="C33" s="238"/>
      <c r="D33" s="238"/>
      <c r="I33" s="8"/>
      <c r="J33" s="9"/>
      <c r="K33" s="9"/>
      <c r="L33" s="9"/>
      <c r="M33" s="9"/>
      <c r="N33" s="9"/>
      <c r="O33" s="9"/>
      <c r="P33" s="9"/>
      <c r="Q33" s="9"/>
      <c r="R33" s="120"/>
      <c r="S33" s="120"/>
      <c r="T33" s="120"/>
      <c r="U33" s="120"/>
      <c r="V33" s="120"/>
      <c r="W33" s="120"/>
      <c r="X33" s="120"/>
      <c r="Y33" s="120"/>
      <c r="Z33" s="120"/>
      <c r="AA33" s="120"/>
      <c r="AB33" s="120"/>
      <c r="AC33" s="120"/>
      <c r="AD33" s="120"/>
      <c r="AE33" s="120"/>
    </row>
    <row r="34" spans="2:31" ht="15">
      <c r="B34" s="238"/>
      <c r="C34" s="238"/>
      <c r="D34" s="238"/>
      <c r="I34" s="8"/>
      <c r="J34" s="120"/>
      <c r="K34" s="120"/>
      <c r="L34" s="120"/>
      <c r="M34" s="120"/>
      <c r="N34" s="120"/>
      <c r="O34" s="120"/>
      <c r="P34" s="120"/>
      <c r="Q34" s="120"/>
      <c r="R34" s="120"/>
      <c r="S34" s="120"/>
      <c r="T34" s="120"/>
      <c r="U34" s="120"/>
      <c r="V34" s="120"/>
      <c r="W34" s="120"/>
      <c r="X34" s="120"/>
      <c r="Y34" s="120"/>
      <c r="Z34" s="120"/>
      <c r="AA34" s="120"/>
      <c r="AB34" s="120"/>
      <c r="AC34" s="120"/>
      <c r="AD34" s="120"/>
      <c r="AE34" s="120"/>
    </row>
    <row r="35" spans="2:17" ht="15">
      <c r="B35" s="238"/>
      <c r="C35" s="238"/>
      <c r="D35" s="238"/>
      <c r="I35" s="8"/>
      <c r="J35" s="168"/>
      <c r="K35" s="168"/>
      <c r="L35" s="168"/>
      <c r="M35" s="168"/>
      <c r="N35" s="168"/>
      <c r="O35" s="168"/>
      <c r="P35" s="168"/>
      <c r="Q35" s="168"/>
    </row>
    <row r="36" spans="2:31" ht="15">
      <c r="B36" s="238"/>
      <c r="C36" s="238"/>
      <c r="D36" s="238"/>
      <c r="I36" s="8"/>
      <c r="J36" s="258"/>
      <c r="K36" s="258"/>
      <c r="L36" s="258"/>
      <c r="M36" s="258"/>
      <c r="N36" s="258"/>
      <c r="O36" s="258"/>
      <c r="P36" s="258"/>
      <c r="Q36" s="258"/>
      <c r="R36" s="258"/>
      <c r="S36" s="258"/>
      <c r="T36" s="258"/>
      <c r="U36" s="258"/>
      <c r="V36" s="258"/>
      <c r="W36" s="258"/>
      <c r="X36" s="258"/>
      <c r="Y36" s="258"/>
      <c r="Z36" s="258"/>
      <c r="AA36" s="258"/>
      <c r="AB36" s="258"/>
      <c r="AC36" s="258"/>
      <c r="AD36" s="258"/>
      <c r="AE36" s="258"/>
    </row>
    <row r="37" spans="2:17" ht="15">
      <c r="B37" s="238"/>
      <c r="C37" s="238"/>
      <c r="D37" s="238"/>
      <c r="I37" s="8"/>
      <c r="J37" s="168"/>
      <c r="K37" s="168"/>
      <c r="L37" s="168"/>
      <c r="M37" s="168"/>
      <c r="N37" s="168"/>
      <c r="O37" s="168"/>
      <c r="P37" s="168"/>
      <c r="Q37" s="168"/>
    </row>
    <row r="38" spans="2:17" ht="15">
      <c r="B38" s="238"/>
      <c r="C38" s="238"/>
      <c r="D38" s="238"/>
      <c r="J38" s="168"/>
      <c r="K38" s="168"/>
      <c r="L38" s="168"/>
      <c r="M38" s="168"/>
      <c r="N38" s="168"/>
      <c r="O38" s="168"/>
      <c r="P38" s="168"/>
      <c r="Q38" s="168"/>
    </row>
    <row r="39" spans="2:31" ht="15">
      <c r="B39" s="238"/>
      <c r="C39" s="238"/>
      <c r="D39" s="238"/>
      <c r="I39" s="274"/>
      <c r="J39" s="275"/>
      <c r="K39" s="275"/>
      <c r="L39" s="275"/>
      <c r="M39" s="275"/>
      <c r="N39" s="275"/>
      <c r="O39" s="275"/>
      <c r="P39" s="275"/>
      <c r="Q39" s="275"/>
      <c r="R39" s="275"/>
      <c r="S39" s="275"/>
      <c r="T39" s="275"/>
      <c r="U39" s="275"/>
      <c r="V39" s="275"/>
      <c r="W39" s="275"/>
      <c r="X39" s="275"/>
      <c r="Y39" s="275"/>
      <c r="Z39" s="275"/>
      <c r="AA39" s="275"/>
      <c r="AB39" s="275"/>
      <c r="AC39" s="275"/>
      <c r="AD39" s="275"/>
      <c r="AE39" s="275"/>
    </row>
    <row r="40" spans="2:31" ht="15">
      <c r="B40" s="238"/>
      <c r="C40" s="238"/>
      <c r="D40" s="238"/>
      <c r="I40" s="274"/>
      <c r="J40" s="275"/>
      <c r="K40" s="275"/>
      <c r="L40" s="275"/>
      <c r="M40" s="275"/>
      <c r="N40" s="275"/>
      <c r="O40" s="275"/>
      <c r="P40" s="275"/>
      <c r="Q40" s="275"/>
      <c r="R40" s="275"/>
      <c r="S40" s="275"/>
      <c r="T40" s="275"/>
      <c r="U40" s="275"/>
      <c r="V40" s="275"/>
      <c r="W40" s="275"/>
      <c r="X40" s="275"/>
      <c r="Y40" s="275"/>
      <c r="Z40" s="275"/>
      <c r="AA40" s="275"/>
      <c r="AB40" s="275"/>
      <c r="AC40" s="275"/>
      <c r="AD40" s="275"/>
      <c r="AE40" s="275"/>
    </row>
    <row r="41" spans="2:17" ht="15">
      <c r="B41" s="238"/>
      <c r="C41" s="238"/>
      <c r="D41" s="238"/>
      <c r="J41" s="168"/>
      <c r="K41" s="168"/>
      <c r="L41" s="168"/>
      <c r="M41" s="168"/>
      <c r="N41" s="168"/>
      <c r="O41" s="168"/>
      <c r="P41" s="168"/>
      <c r="Q41" s="168"/>
    </row>
    <row r="42" spans="2:17" ht="15">
      <c r="B42" s="238"/>
      <c r="C42" s="238"/>
      <c r="D42" s="238"/>
      <c r="J42" s="168"/>
      <c r="K42" s="168"/>
      <c r="L42" s="168"/>
      <c r="M42" s="168"/>
      <c r="N42" s="168"/>
      <c r="O42" s="168"/>
      <c r="P42" s="168"/>
      <c r="Q42" s="168"/>
    </row>
    <row r="43" spans="2:31" ht="15">
      <c r="B43" s="238"/>
      <c r="C43" s="238"/>
      <c r="D43" s="238"/>
      <c r="I43" s="8"/>
      <c r="J43" s="9"/>
      <c r="K43" s="9"/>
      <c r="L43" s="9"/>
      <c r="M43" s="9"/>
      <c r="N43" s="9"/>
      <c r="O43" s="9"/>
      <c r="P43" s="9"/>
      <c r="Q43" s="9"/>
      <c r="R43" s="120"/>
      <c r="S43" s="120"/>
      <c r="T43" s="120"/>
      <c r="U43" s="120"/>
      <c r="V43" s="120"/>
      <c r="W43" s="120"/>
      <c r="X43" s="120"/>
      <c r="Y43" s="120"/>
      <c r="Z43" s="120"/>
      <c r="AA43" s="120"/>
      <c r="AB43" s="120"/>
      <c r="AC43" s="120"/>
      <c r="AD43" s="120"/>
      <c r="AE43" s="120"/>
    </row>
    <row r="44" spans="2:31" ht="15">
      <c r="B44" s="238"/>
      <c r="C44" s="238"/>
      <c r="D44" s="238"/>
      <c r="I44" s="8"/>
      <c r="J44" s="9"/>
      <c r="K44" s="9"/>
      <c r="L44" s="9"/>
      <c r="M44" s="9"/>
      <c r="N44" s="9"/>
      <c r="O44" s="9"/>
      <c r="P44" s="9"/>
      <c r="Q44" s="9"/>
      <c r="R44" s="120"/>
      <c r="S44" s="120"/>
      <c r="T44" s="120"/>
      <c r="U44" s="120"/>
      <c r="V44" s="120"/>
      <c r="W44" s="120"/>
      <c r="X44" s="120"/>
      <c r="Y44" s="120"/>
      <c r="Z44" s="120"/>
      <c r="AA44" s="120"/>
      <c r="AB44" s="120"/>
      <c r="AC44" s="120"/>
      <c r="AD44" s="120"/>
      <c r="AE44" s="120"/>
    </row>
    <row r="45" spans="2:31" ht="15">
      <c r="B45" s="238"/>
      <c r="C45" s="238"/>
      <c r="D45" s="238"/>
      <c r="I45" s="8"/>
      <c r="J45" s="9"/>
      <c r="K45" s="9"/>
      <c r="L45" s="9"/>
      <c r="M45" s="9"/>
      <c r="N45" s="9"/>
      <c r="O45" s="9"/>
      <c r="P45" s="9"/>
      <c r="Q45" s="9"/>
      <c r="R45" s="120"/>
      <c r="S45" s="120"/>
      <c r="T45" s="120"/>
      <c r="U45" s="120"/>
      <c r="V45" s="120"/>
      <c r="W45" s="120"/>
      <c r="X45" s="120"/>
      <c r="Y45" s="120"/>
      <c r="Z45" s="120"/>
      <c r="AA45" s="120"/>
      <c r="AB45" s="120"/>
      <c r="AC45" s="120"/>
      <c r="AD45" s="120"/>
      <c r="AE45" s="120"/>
    </row>
    <row r="46" spans="2:31" ht="15">
      <c r="B46" s="238"/>
      <c r="C46" s="238"/>
      <c r="D46" s="238"/>
      <c r="I46" s="8"/>
      <c r="J46" s="9"/>
      <c r="K46" s="9"/>
      <c r="L46" s="9"/>
      <c r="M46" s="9"/>
      <c r="N46" s="9"/>
      <c r="O46" s="9"/>
      <c r="P46" s="9"/>
      <c r="Q46" s="9"/>
      <c r="R46" s="120"/>
      <c r="S46" s="120"/>
      <c r="T46" s="120"/>
      <c r="U46" s="120"/>
      <c r="V46" s="120"/>
      <c r="W46" s="120"/>
      <c r="X46" s="120"/>
      <c r="Y46" s="120"/>
      <c r="Z46" s="120"/>
      <c r="AA46" s="120"/>
      <c r="AB46" s="120"/>
      <c r="AC46" s="120"/>
      <c r="AD46" s="120"/>
      <c r="AE46" s="120"/>
    </row>
    <row r="47" spans="2:31" ht="15">
      <c r="B47" s="238"/>
      <c r="C47" s="238"/>
      <c r="D47" s="238"/>
      <c r="I47" s="260"/>
      <c r="J47" s="276"/>
      <c r="K47" s="276"/>
      <c r="L47" s="276"/>
      <c r="M47" s="276"/>
      <c r="N47" s="276"/>
      <c r="O47" s="276"/>
      <c r="P47" s="276"/>
      <c r="Q47" s="276"/>
      <c r="R47" s="261"/>
      <c r="S47" s="261"/>
      <c r="T47" s="261"/>
      <c r="U47" s="261"/>
      <c r="V47" s="261"/>
      <c r="W47" s="261"/>
      <c r="X47" s="261"/>
      <c r="Y47" s="261"/>
      <c r="Z47" s="261"/>
      <c r="AA47" s="261"/>
      <c r="AB47" s="261"/>
      <c r="AC47" s="261"/>
      <c r="AD47" s="261"/>
      <c r="AE47" s="261"/>
    </row>
    <row r="48" spans="2:31" ht="15">
      <c r="B48" s="238"/>
      <c r="C48" s="238"/>
      <c r="D48" s="238"/>
      <c r="I48" s="260"/>
      <c r="J48" s="276"/>
      <c r="K48" s="276"/>
      <c r="L48" s="276"/>
      <c r="M48" s="276"/>
      <c r="N48" s="276"/>
      <c r="O48" s="276"/>
      <c r="P48" s="276"/>
      <c r="Q48" s="276"/>
      <c r="R48" s="261"/>
      <c r="S48" s="261"/>
      <c r="T48" s="261"/>
      <c r="U48" s="261"/>
      <c r="V48" s="261"/>
      <c r="W48" s="261"/>
      <c r="X48" s="261"/>
      <c r="Y48" s="261"/>
      <c r="Z48" s="261"/>
      <c r="AA48" s="261"/>
      <c r="AB48" s="261"/>
      <c r="AC48" s="261"/>
      <c r="AD48" s="261"/>
      <c r="AE48" s="261"/>
    </row>
    <row r="49" spans="2:31" ht="15">
      <c r="B49" s="238"/>
      <c r="C49" s="238"/>
      <c r="D49" s="238"/>
      <c r="I49" s="260"/>
      <c r="J49" s="276"/>
      <c r="K49" s="276"/>
      <c r="L49" s="276"/>
      <c r="M49" s="276"/>
      <c r="N49" s="276"/>
      <c r="O49" s="276"/>
      <c r="P49" s="276"/>
      <c r="Q49" s="276"/>
      <c r="R49" s="261"/>
      <c r="S49" s="261"/>
      <c r="T49" s="261"/>
      <c r="U49" s="261"/>
      <c r="V49" s="261"/>
      <c r="W49" s="261"/>
      <c r="X49" s="261"/>
      <c r="Y49" s="261"/>
      <c r="Z49" s="261"/>
      <c r="AA49" s="261"/>
      <c r="AB49" s="261"/>
      <c r="AC49" s="261"/>
      <c r="AD49" s="261"/>
      <c r="AE49" s="261"/>
    </row>
    <row r="50" spans="2:31" ht="15">
      <c r="B50" s="238"/>
      <c r="C50" s="238"/>
      <c r="D50" s="238"/>
      <c r="I50" s="260"/>
      <c r="J50" s="276"/>
      <c r="K50" s="276"/>
      <c r="L50" s="276"/>
      <c r="M50" s="276"/>
      <c r="N50" s="276"/>
      <c r="O50" s="276"/>
      <c r="P50" s="276"/>
      <c r="Q50" s="276"/>
      <c r="R50" s="261"/>
      <c r="S50" s="261"/>
      <c r="T50" s="261"/>
      <c r="U50" s="261"/>
      <c r="V50" s="261"/>
      <c r="W50" s="261"/>
      <c r="X50" s="261"/>
      <c r="Y50" s="261"/>
      <c r="Z50" s="261"/>
      <c r="AA50" s="261"/>
      <c r="AB50" s="261"/>
      <c r="AC50" s="261"/>
      <c r="AD50" s="261"/>
      <c r="AE50" s="261"/>
    </row>
    <row r="51" spans="2:31" ht="15">
      <c r="B51" s="238"/>
      <c r="C51" s="238"/>
      <c r="D51" s="238"/>
      <c r="I51" s="8"/>
      <c r="J51" s="9"/>
      <c r="K51" s="9"/>
      <c r="L51" s="9"/>
      <c r="M51" s="9"/>
      <c r="N51" s="9"/>
      <c r="O51" s="9"/>
      <c r="P51" s="9"/>
      <c r="Q51" s="9"/>
      <c r="R51" s="120"/>
      <c r="S51" s="120"/>
      <c r="T51" s="120"/>
      <c r="U51" s="120"/>
      <c r="V51" s="120"/>
      <c r="W51" s="120"/>
      <c r="X51" s="120"/>
      <c r="Y51" s="120"/>
      <c r="Z51" s="120"/>
      <c r="AA51" s="120"/>
      <c r="AB51" s="120"/>
      <c r="AC51" s="120"/>
      <c r="AD51" s="120"/>
      <c r="AE51" s="120"/>
    </row>
    <row r="52" spans="9:31" ht="15">
      <c r="I52" s="8"/>
      <c r="J52" s="9"/>
      <c r="K52" s="9"/>
      <c r="L52" s="9"/>
      <c r="M52" s="9"/>
      <c r="N52" s="9"/>
      <c r="O52" s="9"/>
      <c r="P52" s="9"/>
      <c r="Q52" s="9"/>
      <c r="R52" s="120"/>
      <c r="S52" s="120"/>
      <c r="T52" s="120"/>
      <c r="U52" s="120"/>
      <c r="V52" s="120"/>
      <c r="W52" s="120"/>
      <c r="X52" s="120"/>
      <c r="Y52" s="120"/>
      <c r="Z52" s="120"/>
      <c r="AA52" s="120"/>
      <c r="AB52" s="120"/>
      <c r="AC52" s="120"/>
      <c r="AD52" s="120"/>
      <c r="AE52" s="120"/>
    </row>
    <row r="53" spans="9:31" ht="15">
      <c r="I53" s="8"/>
      <c r="J53" s="9"/>
      <c r="K53" s="9"/>
      <c r="L53" s="9"/>
      <c r="M53" s="9"/>
      <c r="N53" s="9"/>
      <c r="O53" s="9"/>
      <c r="P53" s="9"/>
      <c r="Q53" s="9"/>
      <c r="R53" s="120"/>
      <c r="S53" s="120"/>
      <c r="T53" s="120"/>
      <c r="U53" s="120"/>
      <c r="V53" s="120"/>
      <c r="W53" s="120"/>
      <c r="X53" s="120"/>
      <c r="Y53" s="120"/>
      <c r="Z53" s="120"/>
      <c r="AA53" s="120"/>
      <c r="AB53" s="120"/>
      <c r="AC53" s="120"/>
      <c r="AD53" s="120"/>
      <c r="AE53" s="120"/>
    </row>
    <row r="54" spans="9:31" ht="15">
      <c r="I54" s="8"/>
      <c r="J54" s="9"/>
      <c r="K54" s="9"/>
      <c r="L54" s="9"/>
      <c r="M54" s="9"/>
      <c r="N54" s="9"/>
      <c r="O54" s="9"/>
      <c r="P54" s="9"/>
      <c r="Q54" s="9"/>
      <c r="R54" s="120"/>
      <c r="S54" s="120"/>
      <c r="T54" s="120"/>
      <c r="U54" s="120"/>
      <c r="V54" s="120"/>
      <c r="W54" s="120"/>
      <c r="X54" s="120"/>
      <c r="Y54" s="120"/>
      <c r="Z54" s="120"/>
      <c r="AA54" s="120"/>
      <c r="AB54" s="120"/>
      <c r="AC54" s="120"/>
      <c r="AD54" s="120"/>
      <c r="AE54" s="120"/>
    </row>
    <row r="55" spans="9:31" ht="15">
      <c r="I55" s="8"/>
      <c r="J55" s="9"/>
      <c r="K55" s="9"/>
      <c r="L55" s="9"/>
      <c r="M55" s="9"/>
      <c r="N55" s="9"/>
      <c r="O55" s="9"/>
      <c r="P55" s="9"/>
      <c r="Q55" s="9"/>
      <c r="R55" s="120"/>
      <c r="S55" s="120"/>
      <c r="T55" s="120"/>
      <c r="U55" s="120"/>
      <c r="V55" s="120"/>
      <c r="W55" s="120"/>
      <c r="X55" s="120"/>
      <c r="Y55" s="120"/>
      <c r="Z55" s="120"/>
      <c r="AA55" s="120"/>
      <c r="AB55" s="120"/>
      <c r="AC55" s="120"/>
      <c r="AD55" s="120"/>
      <c r="AE55" s="120"/>
    </row>
    <row r="56" spans="9:31" ht="15">
      <c r="I56" s="8"/>
      <c r="J56" s="9"/>
      <c r="K56" s="9"/>
      <c r="L56" s="9"/>
      <c r="M56" s="9"/>
      <c r="N56" s="9"/>
      <c r="O56" s="9"/>
      <c r="P56" s="9"/>
      <c r="Q56" s="9"/>
      <c r="R56" s="120"/>
      <c r="S56" s="120"/>
      <c r="T56" s="120"/>
      <c r="U56" s="120"/>
      <c r="V56" s="120"/>
      <c r="W56" s="120"/>
      <c r="X56" s="120"/>
      <c r="Y56" s="120"/>
      <c r="Z56" s="120"/>
      <c r="AA56" s="120"/>
      <c r="AB56" s="120"/>
      <c r="AC56" s="120"/>
      <c r="AD56" s="120"/>
      <c r="AE56" s="120"/>
    </row>
    <row r="57" spans="9:31" ht="15">
      <c r="I57" s="8"/>
      <c r="J57" s="9"/>
      <c r="K57" s="9"/>
      <c r="L57" s="9"/>
      <c r="M57" s="9"/>
      <c r="N57" s="9"/>
      <c r="O57" s="9"/>
      <c r="P57" s="9"/>
      <c r="Q57" s="9"/>
      <c r="R57" s="120"/>
      <c r="S57" s="120"/>
      <c r="T57" s="120"/>
      <c r="U57" s="120"/>
      <c r="V57" s="120"/>
      <c r="W57" s="120"/>
      <c r="X57" s="120"/>
      <c r="Y57" s="120"/>
      <c r="Z57" s="120"/>
      <c r="AA57" s="120"/>
      <c r="AB57" s="120"/>
      <c r="AC57" s="120"/>
      <c r="AD57" s="120"/>
      <c r="AE57" s="120"/>
    </row>
    <row r="58" spans="9:17" ht="15">
      <c r="I58" s="8"/>
      <c r="J58" s="168"/>
      <c r="K58" s="168"/>
      <c r="L58" s="168"/>
      <c r="M58" s="168"/>
      <c r="N58" s="168"/>
      <c r="O58" s="168"/>
      <c r="P58" s="168"/>
      <c r="Q58" s="168"/>
    </row>
    <row r="59" spans="9:31" ht="15">
      <c r="I59" s="8"/>
      <c r="J59" s="9"/>
      <c r="K59" s="9"/>
      <c r="L59" s="9"/>
      <c r="M59" s="9"/>
      <c r="N59" s="9"/>
      <c r="O59" s="9"/>
      <c r="P59" s="9"/>
      <c r="Q59" s="9"/>
      <c r="R59" s="120"/>
      <c r="S59" s="120"/>
      <c r="T59" s="120"/>
      <c r="U59" s="120"/>
      <c r="V59" s="120"/>
      <c r="W59" s="120"/>
      <c r="X59" s="120"/>
      <c r="Y59" s="120"/>
      <c r="Z59" s="120"/>
      <c r="AA59" s="120"/>
      <c r="AB59" s="120"/>
      <c r="AC59" s="120"/>
      <c r="AD59" s="120"/>
      <c r="AE59" s="120"/>
    </row>
    <row r="60" spans="9:31" ht="15">
      <c r="I60" s="8"/>
      <c r="J60" s="9"/>
      <c r="K60" s="9"/>
      <c r="L60" s="9"/>
      <c r="M60" s="9"/>
      <c r="N60" s="9"/>
      <c r="O60" s="9"/>
      <c r="P60" s="9"/>
      <c r="Q60" s="9"/>
      <c r="R60" s="120"/>
      <c r="S60" s="120"/>
      <c r="T60" s="120"/>
      <c r="U60" s="120"/>
      <c r="V60" s="120"/>
      <c r="W60" s="120"/>
      <c r="X60" s="120"/>
      <c r="Y60" s="120"/>
      <c r="Z60" s="120"/>
      <c r="AA60" s="120"/>
      <c r="AB60" s="120"/>
      <c r="AC60" s="120"/>
      <c r="AD60" s="120"/>
      <c r="AE60" s="120"/>
    </row>
    <row r="61" spans="9:31" ht="15">
      <c r="I61" s="8"/>
      <c r="J61" s="9"/>
      <c r="K61" s="9"/>
      <c r="L61" s="9"/>
      <c r="M61" s="9"/>
      <c r="N61" s="9"/>
      <c r="O61" s="9"/>
      <c r="P61" s="9"/>
      <c r="Q61" s="9"/>
      <c r="R61" s="120"/>
      <c r="S61" s="120"/>
      <c r="T61" s="120"/>
      <c r="U61" s="120"/>
      <c r="V61" s="120"/>
      <c r="W61" s="120"/>
      <c r="X61" s="120"/>
      <c r="Y61" s="120"/>
      <c r="Z61" s="120"/>
      <c r="AA61" s="120"/>
      <c r="AB61" s="120"/>
      <c r="AC61" s="120"/>
      <c r="AD61" s="120"/>
      <c r="AE61" s="120"/>
    </row>
    <row r="62" spans="9:31" ht="15">
      <c r="I62" s="8"/>
      <c r="J62" s="120"/>
      <c r="K62" s="120"/>
      <c r="L62" s="120"/>
      <c r="M62" s="120"/>
      <c r="N62" s="120"/>
      <c r="O62" s="120"/>
      <c r="P62" s="120"/>
      <c r="Q62" s="120"/>
      <c r="R62" s="120"/>
      <c r="S62" s="120"/>
      <c r="T62" s="120"/>
      <c r="U62" s="120"/>
      <c r="V62" s="120"/>
      <c r="W62" s="120"/>
      <c r="X62" s="120"/>
      <c r="Y62" s="120"/>
      <c r="Z62" s="120"/>
      <c r="AA62" s="120"/>
      <c r="AB62" s="120"/>
      <c r="AC62" s="120"/>
      <c r="AD62" s="120"/>
      <c r="AE62" s="120"/>
    </row>
    <row r="63" spans="9:31" ht="15">
      <c r="I63" s="8"/>
      <c r="J63" s="258"/>
      <c r="K63" s="258"/>
      <c r="L63" s="258"/>
      <c r="M63" s="258"/>
      <c r="N63" s="258"/>
      <c r="O63" s="258"/>
      <c r="P63" s="258"/>
      <c r="Q63" s="258"/>
      <c r="R63" s="258"/>
      <c r="S63" s="258"/>
      <c r="T63" s="258"/>
      <c r="U63" s="258"/>
      <c r="V63" s="258"/>
      <c r="W63" s="258"/>
      <c r="X63" s="258"/>
      <c r="Y63" s="258"/>
      <c r="Z63" s="258"/>
      <c r="AA63" s="258"/>
      <c r="AB63" s="258"/>
      <c r="AC63" s="258"/>
      <c r="AD63" s="258"/>
      <c r="AE63" s="258"/>
    </row>
    <row r="64" spans="9:31" ht="15">
      <c r="I64" s="8"/>
      <c r="J64" s="258"/>
      <c r="K64" s="258"/>
      <c r="L64" s="258"/>
      <c r="M64" s="258"/>
      <c r="N64" s="258"/>
      <c r="O64" s="258"/>
      <c r="P64" s="258"/>
      <c r="Q64" s="258"/>
      <c r="R64" s="258"/>
      <c r="S64" s="258"/>
      <c r="T64" s="258"/>
      <c r="U64" s="258"/>
      <c r="V64" s="258"/>
      <c r="W64" s="258"/>
      <c r="X64" s="258"/>
      <c r="Y64" s="258"/>
      <c r="Z64" s="258"/>
      <c r="AA64" s="258"/>
      <c r="AB64" s="258"/>
      <c r="AC64" s="258"/>
      <c r="AD64" s="258"/>
      <c r="AE64" s="258"/>
    </row>
    <row r="65" spans="9:31" ht="15">
      <c r="I65" s="8"/>
      <c r="J65" s="9"/>
      <c r="K65" s="9"/>
      <c r="L65" s="9"/>
      <c r="M65" s="9"/>
      <c r="N65" s="9"/>
      <c r="O65" s="9"/>
      <c r="P65" s="9"/>
      <c r="Q65" s="9"/>
      <c r="R65" s="120"/>
      <c r="S65" s="120"/>
      <c r="T65" s="120"/>
      <c r="U65" s="120"/>
      <c r="V65" s="120"/>
      <c r="W65" s="120"/>
      <c r="X65" s="120"/>
      <c r="Y65" s="120"/>
      <c r="Z65" s="120"/>
      <c r="AA65" s="120"/>
      <c r="AB65" s="120"/>
      <c r="AC65" s="120"/>
      <c r="AD65" s="120"/>
      <c r="AE65" s="120"/>
    </row>
    <row r="66" spans="9:31" ht="15">
      <c r="I66" s="8"/>
      <c r="J66" s="9"/>
      <c r="K66" s="9"/>
      <c r="L66" s="9"/>
      <c r="M66" s="9"/>
      <c r="N66" s="9"/>
      <c r="O66" s="9"/>
      <c r="P66" s="9"/>
      <c r="Q66" s="9"/>
      <c r="R66" s="120"/>
      <c r="S66" s="120"/>
      <c r="T66" s="120"/>
      <c r="U66" s="120"/>
      <c r="V66" s="120"/>
      <c r="W66" s="120"/>
      <c r="X66" s="120"/>
      <c r="Y66" s="120"/>
      <c r="Z66" s="120"/>
      <c r="AA66" s="120"/>
      <c r="AB66" s="120"/>
      <c r="AC66" s="120"/>
      <c r="AD66" s="120"/>
      <c r="AE66" s="120"/>
    </row>
    <row r="67" spans="9:31" ht="15">
      <c r="I67" s="8"/>
      <c r="J67" s="9"/>
      <c r="K67" s="9"/>
      <c r="L67" s="9"/>
      <c r="M67" s="9"/>
      <c r="N67" s="9"/>
      <c r="O67" s="9"/>
      <c r="P67" s="9"/>
      <c r="Q67" s="9"/>
      <c r="R67" s="120"/>
      <c r="S67" s="120"/>
      <c r="T67" s="120"/>
      <c r="U67" s="120"/>
      <c r="V67" s="120"/>
      <c r="W67" s="120"/>
      <c r="X67" s="120"/>
      <c r="Y67" s="120"/>
      <c r="Z67" s="120"/>
      <c r="AA67" s="120"/>
      <c r="AB67" s="120"/>
      <c r="AC67" s="120"/>
      <c r="AD67" s="120"/>
      <c r="AE67" s="120"/>
    </row>
    <row r="68" spans="9:31" ht="15">
      <c r="I68" s="8"/>
      <c r="J68" s="9"/>
      <c r="K68" s="9"/>
      <c r="L68" s="9"/>
      <c r="M68" s="9"/>
      <c r="N68" s="9"/>
      <c r="O68" s="9"/>
      <c r="P68" s="9"/>
      <c r="Q68" s="9"/>
      <c r="R68" s="120"/>
      <c r="S68" s="120"/>
      <c r="T68" s="120"/>
      <c r="U68" s="120"/>
      <c r="V68" s="120"/>
      <c r="W68" s="120"/>
      <c r="X68" s="120"/>
      <c r="Y68" s="120"/>
      <c r="Z68" s="120"/>
      <c r="AA68" s="120"/>
      <c r="AB68" s="120"/>
      <c r="AC68" s="120"/>
      <c r="AD68" s="120"/>
      <c r="AE68" s="120"/>
    </row>
    <row r="69" spans="9:31" ht="15">
      <c r="I69" s="8"/>
      <c r="J69" s="120"/>
      <c r="K69" s="120"/>
      <c r="L69" s="120"/>
      <c r="M69" s="120"/>
      <c r="N69" s="120"/>
      <c r="O69" s="120"/>
      <c r="P69" s="120"/>
      <c r="Q69" s="120"/>
      <c r="R69" s="120"/>
      <c r="S69" s="120"/>
      <c r="T69" s="120"/>
      <c r="U69" s="120"/>
      <c r="V69" s="120"/>
      <c r="W69" s="120"/>
      <c r="X69" s="120"/>
      <c r="Y69" s="120"/>
      <c r="Z69" s="120"/>
      <c r="AA69" s="120"/>
      <c r="AB69" s="120"/>
      <c r="AC69" s="120"/>
      <c r="AD69" s="120"/>
      <c r="AE69" s="120"/>
    </row>
    <row r="70" spans="9:31" ht="15">
      <c r="I70" s="8"/>
      <c r="J70" s="120"/>
      <c r="K70" s="120"/>
      <c r="L70" s="120"/>
      <c r="M70" s="120"/>
      <c r="N70" s="120"/>
      <c r="O70" s="120"/>
      <c r="P70" s="120"/>
      <c r="Q70" s="120"/>
      <c r="R70" s="120"/>
      <c r="S70" s="120"/>
      <c r="T70" s="120"/>
      <c r="U70" s="120"/>
      <c r="V70" s="120"/>
      <c r="W70" s="120"/>
      <c r="X70" s="120"/>
      <c r="Y70" s="120"/>
      <c r="Z70" s="120"/>
      <c r="AA70" s="120"/>
      <c r="AB70" s="120"/>
      <c r="AC70" s="120"/>
      <c r="AD70" s="120"/>
      <c r="AE70" s="120"/>
    </row>
    <row r="71" spans="9:31" ht="15">
      <c r="I71" s="8"/>
      <c r="J71" s="120"/>
      <c r="K71" s="120"/>
      <c r="L71" s="120"/>
      <c r="M71" s="120"/>
      <c r="N71" s="120"/>
      <c r="O71" s="120"/>
      <c r="P71" s="120"/>
      <c r="Q71" s="120"/>
      <c r="R71" s="120"/>
      <c r="S71" s="120"/>
      <c r="T71" s="120"/>
      <c r="U71" s="120"/>
      <c r="V71" s="120"/>
      <c r="W71" s="120"/>
      <c r="X71" s="120"/>
      <c r="Y71" s="120"/>
      <c r="Z71" s="120"/>
      <c r="AA71" s="120"/>
      <c r="AB71" s="120"/>
      <c r="AC71" s="120"/>
      <c r="AD71" s="120"/>
      <c r="AE71" s="120"/>
    </row>
    <row r="72" spans="9:31" ht="15">
      <c r="I72" s="8"/>
      <c r="J72" s="259"/>
      <c r="K72" s="259"/>
      <c r="L72" s="259"/>
      <c r="M72" s="259"/>
      <c r="N72" s="259"/>
      <c r="O72" s="259"/>
      <c r="P72" s="259"/>
      <c r="Q72" s="259"/>
      <c r="R72" s="259"/>
      <c r="S72" s="259"/>
      <c r="T72" s="259"/>
      <c r="U72" s="259"/>
      <c r="V72" s="259"/>
      <c r="W72" s="259"/>
      <c r="X72" s="259"/>
      <c r="Y72" s="259"/>
      <c r="Z72" s="259"/>
      <c r="AA72" s="259"/>
      <c r="AB72" s="259"/>
      <c r="AC72" s="259"/>
      <c r="AD72" s="259"/>
      <c r="AE72" s="259"/>
    </row>
    <row r="73" spans="9:31" ht="15">
      <c r="I73" s="8"/>
      <c r="J73" s="259"/>
      <c r="K73" s="259"/>
      <c r="L73" s="259"/>
      <c r="M73" s="259"/>
      <c r="N73" s="259"/>
      <c r="O73" s="259"/>
      <c r="P73" s="259"/>
      <c r="Q73" s="259"/>
      <c r="R73" s="259"/>
      <c r="S73" s="259"/>
      <c r="T73" s="259"/>
      <c r="U73" s="259"/>
      <c r="V73" s="259"/>
      <c r="W73" s="259"/>
      <c r="X73" s="259"/>
      <c r="Y73" s="259"/>
      <c r="Z73" s="259"/>
      <c r="AA73" s="259"/>
      <c r="AB73" s="259"/>
      <c r="AC73" s="259"/>
      <c r="AD73" s="259"/>
      <c r="AE73" s="259"/>
    </row>
    <row r="74" spans="9:31" ht="15">
      <c r="I74" s="8"/>
      <c r="J74" s="120"/>
      <c r="K74" s="120"/>
      <c r="L74" s="120"/>
      <c r="M74" s="120"/>
      <c r="N74" s="120"/>
      <c r="O74" s="120"/>
      <c r="P74" s="120"/>
      <c r="Q74" s="120"/>
      <c r="R74" s="120"/>
      <c r="S74" s="120"/>
      <c r="T74" s="120"/>
      <c r="U74" s="120"/>
      <c r="V74" s="120"/>
      <c r="W74" s="120"/>
      <c r="X74" s="120"/>
      <c r="Y74" s="120"/>
      <c r="Z74" s="120"/>
      <c r="AA74" s="120"/>
      <c r="AB74" s="120"/>
      <c r="AC74" s="120"/>
      <c r="AD74" s="120"/>
      <c r="AE74" s="120"/>
    </row>
    <row r="75" spans="9:31" ht="15">
      <c r="I75" s="8"/>
      <c r="J75" s="9"/>
      <c r="K75" s="9"/>
      <c r="L75" s="9"/>
      <c r="M75" s="9"/>
      <c r="N75" s="9"/>
      <c r="O75" s="9"/>
      <c r="P75" s="9"/>
      <c r="Q75" s="9"/>
      <c r="R75" s="120"/>
      <c r="S75" s="120"/>
      <c r="T75" s="120"/>
      <c r="U75" s="120"/>
      <c r="V75" s="120"/>
      <c r="W75" s="120"/>
      <c r="X75" s="120"/>
      <c r="Y75" s="120"/>
      <c r="Z75" s="120"/>
      <c r="AA75" s="120"/>
      <c r="AB75" s="120"/>
      <c r="AC75" s="120"/>
      <c r="AD75" s="120"/>
      <c r="AE75" s="120"/>
    </row>
    <row r="76" spans="9:31" ht="15">
      <c r="I76" s="8"/>
      <c r="J76" s="9"/>
      <c r="K76" s="9"/>
      <c r="L76" s="9"/>
      <c r="M76" s="9"/>
      <c r="N76" s="9"/>
      <c r="O76" s="9"/>
      <c r="P76" s="9"/>
      <c r="Q76" s="9"/>
      <c r="R76" s="120"/>
      <c r="S76" s="120"/>
      <c r="T76" s="120"/>
      <c r="U76" s="120"/>
      <c r="V76" s="120"/>
      <c r="W76" s="120"/>
      <c r="X76" s="120"/>
      <c r="Y76" s="120"/>
      <c r="Z76" s="120"/>
      <c r="AA76" s="120"/>
      <c r="AB76" s="120"/>
      <c r="AC76" s="120"/>
      <c r="AD76" s="120"/>
      <c r="AE76" s="120"/>
    </row>
    <row r="77" spans="9:31" ht="15">
      <c r="I77" s="8"/>
      <c r="J77" s="259"/>
      <c r="K77" s="259"/>
      <c r="L77" s="259"/>
      <c r="M77" s="259"/>
      <c r="N77" s="259"/>
      <c r="O77" s="259"/>
      <c r="P77" s="259"/>
      <c r="Q77" s="259"/>
      <c r="R77" s="259"/>
      <c r="S77" s="259"/>
      <c r="T77" s="259"/>
      <c r="U77" s="259"/>
      <c r="V77" s="259"/>
      <c r="W77" s="259"/>
      <c r="X77" s="259"/>
      <c r="Y77" s="259"/>
      <c r="Z77" s="259"/>
      <c r="AA77" s="259"/>
      <c r="AB77" s="259"/>
      <c r="AC77" s="259"/>
      <c r="AD77" s="259"/>
      <c r="AE77" s="259"/>
    </row>
    <row r="78" spans="9:31" ht="15">
      <c r="I78" s="8"/>
      <c r="J78" s="259"/>
      <c r="K78" s="259"/>
      <c r="L78" s="259"/>
      <c r="M78" s="259"/>
      <c r="N78" s="259"/>
      <c r="O78" s="259"/>
      <c r="P78" s="259"/>
      <c r="Q78" s="259"/>
      <c r="R78" s="259"/>
      <c r="S78" s="259"/>
      <c r="T78" s="259"/>
      <c r="U78" s="259"/>
      <c r="V78" s="259"/>
      <c r="W78" s="259"/>
      <c r="X78" s="259"/>
      <c r="Y78" s="259"/>
      <c r="Z78" s="259"/>
      <c r="AA78" s="259"/>
      <c r="AB78" s="259"/>
      <c r="AC78" s="259"/>
      <c r="AD78" s="259"/>
      <c r="AE78" s="259"/>
    </row>
    <row r="79" spans="9:31" ht="15">
      <c r="I79" s="8"/>
      <c r="J79" s="259"/>
      <c r="K79" s="259"/>
      <c r="L79" s="259"/>
      <c r="M79" s="259"/>
      <c r="N79" s="259"/>
      <c r="O79" s="259"/>
      <c r="P79" s="259"/>
      <c r="Q79" s="259"/>
      <c r="R79" s="259"/>
      <c r="S79" s="259"/>
      <c r="T79" s="259"/>
      <c r="U79" s="259"/>
      <c r="V79" s="259"/>
      <c r="W79" s="259"/>
      <c r="X79" s="259"/>
      <c r="Y79" s="259"/>
      <c r="Z79" s="259"/>
      <c r="AA79" s="259"/>
      <c r="AB79" s="259"/>
      <c r="AC79" s="259"/>
      <c r="AD79" s="259"/>
      <c r="AE79" s="259"/>
    </row>
    <row r="80" spans="9:31" ht="15">
      <c r="I80" s="8"/>
      <c r="J80" s="9"/>
      <c r="K80" s="9"/>
      <c r="L80" s="9"/>
      <c r="M80" s="9"/>
      <c r="N80" s="9"/>
      <c r="O80" s="9"/>
      <c r="P80" s="9"/>
      <c r="Q80" s="9"/>
      <c r="R80" s="120"/>
      <c r="S80" s="120"/>
      <c r="T80" s="120"/>
      <c r="U80" s="120"/>
      <c r="V80" s="120"/>
      <c r="W80" s="120"/>
      <c r="X80" s="120"/>
      <c r="Y80" s="120"/>
      <c r="Z80" s="120"/>
      <c r="AA80" s="120"/>
      <c r="AB80" s="120"/>
      <c r="AC80" s="120"/>
      <c r="AD80" s="120"/>
      <c r="AE80" s="120"/>
    </row>
    <row r="81" spans="9:31" ht="15">
      <c r="I81" s="8"/>
      <c r="J81" s="9"/>
      <c r="K81" s="9"/>
      <c r="L81" s="9"/>
      <c r="M81" s="9"/>
      <c r="N81" s="9"/>
      <c r="O81" s="9"/>
      <c r="P81" s="9"/>
      <c r="Q81" s="9"/>
      <c r="R81" s="120"/>
      <c r="S81" s="120"/>
      <c r="T81" s="120"/>
      <c r="U81" s="120"/>
      <c r="V81" s="120"/>
      <c r="W81" s="120"/>
      <c r="X81" s="120"/>
      <c r="Y81" s="120"/>
      <c r="Z81" s="120"/>
      <c r="AA81" s="120"/>
      <c r="AB81" s="120"/>
      <c r="AC81" s="120"/>
      <c r="AD81" s="120"/>
      <c r="AE81" s="120"/>
    </row>
    <row r="82" spans="9:31" ht="15">
      <c r="I82" s="8"/>
      <c r="J82" s="9"/>
      <c r="K82" s="9"/>
      <c r="L82" s="9"/>
      <c r="M82" s="9"/>
      <c r="N82" s="9"/>
      <c r="O82" s="9"/>
      <c r="P82" s="9"/>
      <c r="Q82" s="9"/>
      <c r="R82" s="120"/>
      <c r="S82" s="120"/>
      <c r="T82" s="120"/>
      <c r="U82" s="120"/>
      <c r="V82" s="120"/>
      <c r="W82" s="120"/>
      <c r="X82" s="120"/>
      <c r="Y82" s="120"/>
      <c r="Z82" s="120"/>
      <c r="AA82" s="120"/>
      <c r="AB82" s="120"/>
      <c r="AC82" s="120"/>
      <c r="AD82" s="120"/>
      <c r="AE82" s="120"/>
    </row>
    <row r="83" spans="9:31" ht="15">
      <c r="I83" s="260"/>
      <c r="J83" s="276"/>
      <c r="K83" s="276"/>
      <c r="L83" s="276"/>
      <c r="M83" s="276"/>
      <c r="N83" s="276"/>
      <c r="O83" s="276"/>
      <c r="P83" s="276"/>
      <c r="Q83" s="276"/>
      <c r="R83" s="261"/>
      <c r="S83" s="261"/>
      <c r="T83" s="261"/>
      <c r="U83" s="261"/>
      <c r="V83" s="261"/>
      <c r="W83" s="261"/>
      <c r="X83" s="261"/>
      <c r="Y83" s="261"/>
      <c r="Z83" s="261"/>
      <c r="AA83" s="261"/>
      <c r="AB83" s="261"/>
      <c r="AC83" s="261"/>
      <c r="AD83" s="261"/>
      <c r="AE83" s="261"/>
    </row>
    <row r="84" spans="9:31" ht="15">
      <c r="I84" s="260"/>
      <c r="J84" s="276"/>
      <c r="K84" s="276"/>
      <c r="L84" s="276"/>
      <c r="M84" s="276"/>
      <c r="N84" s="276"/>
      <c r="O84" s="276"/>
      <c r="P84" s="276"/>
      <c r="Q84" s="276"/>
      <c r="R84" s="261"/>
      <c r="S84" s="261"/>
      <c r="T84" s="261"/>
      <c r="U84" s="261"/>
      <c r="V84" s="261"/>
      <c r="W84" s="261"/>
      <c r="X84" s="261"/>
      <c r="Y84" s="261"/>
      <c r="Z84" s="261"/>
      <c r="AA84" s="261"/>
      <c r="AB84" s="261"/>
      <c r="AC84" s="261"/>
      <c r="AD84" s="261"/>
      <c r="AE84" s="261"/>
    </row>
    <row r="85" spans="9:31" ht="15">
      <c r="I85" s="8"/>
      <c r="J85" s="9"/>
      <c r="K85" s="9"/>
      <c r="L85" s="9"/>
      <c r="M85" s="9"/>
      <c r="N85" s="9"/>
      <c r="O85" s="9"/>
      <c r="P85" s="9"/>
      <c r="Q85" s="9"/>
      <c r="R85" s="120"/>
      <c r="S85" s="120"/>
      <c r="T85" s="120"/>
      <c r="U85" s="120"/>
      <c r="V85" s="120"/>
      <c r="W85" s="120"/>
      <c r="X85" s="120"/>
      <c r="Y85" s="120"/>
      <c r="Z85" s="120"/>
      <c r="AA85" s="120"/>
      <c r="AB85" s="120"/>
      <c r="AC85" s="120"/>
      <c r="AD85" s="120"/>
      <c r="AE85" s="120"/>
    </row>
    <row r="86" spans="9:31" ht="15">
      <c r="I86" s="8"/>
      <c r="J86" s="9"/>
      <c r="K86" s="9"/>
      <c r="L86" s="9"/>
      <c r="M86" s="9"/>
      <c r="N86" s="9"/>
      <c r="O86" s="9"/>
      <c r="P86" s="9"/>
      <c r="Q86" s="9"/>
      <c r="R86" s="120"/>
      <c r="S86" s="120"/>
      <c r="T86" s="120"/>
      <c r="U86" s="120"/>
      <c r="V86" s="120"/>
      <c r="W86" s="120"/>
      <c r="X86" s="120"/>
      <c r="Y86" s="120"/>
      <c r="Z86" s="120"/>
      <c r="AA86" s="120"/>
      <c r="AB86" s="120"/>
      <c r="AC86" s="120"/>
      <c r="AD86" s="120"/>
      <c r="AE86" s="120"/>
    </row>
    <row r="87" spans="9:31" ht="15">
      <c r="I87" s="8"/>
      <c r="J87" s="9"/>
      <c r="K87" s="9"/>
      <c r="L87" s="9"/>
      <c r="M87" s="9"/>
      <c r="N87" s="9"/>
      <c r="O87" s="9"/>
      <c r="P87" s="9"/>
      <c r="Q87" s="9"/>
      <c r="R87" s="120"/>
      <c r="S87" s="120"/>
      <c r="T87" s="120"/>
      <c r="U87" s="120"/>
      <c r="V87" s="120"/>
      <c r="W87" s="120"/>
      <c r="X87" s="120"/>
      <c r="Y87" s="120"/>
      <c r="Z87" s="120"/>
      <c r="AA87" s="120"/>
      <c r="AB87" s="120"/>
      <c r="AC87" s="120"/>
      <c r="AD87" s="120"/>
      <c r="AE87" s="120"/>
    </row>
    <row r="88" spans="9:31" ht="15">
      <c r="I88" s="8"/>
      <c r="J88" s="9"/>
      <c r="K88" s="9"/>
      <c r="L88" s="9"/>
      <c r="M88" s="9"/>
      <c r="N88" s="9"/>
      <c r="O88" s="9"/>
      <c r="P88" s="9"/>
      <c r="Q88" s="9"/>
      <c r="R88" s="120"/>
      <c r="S88" s="120"/>
      <c r="T88" s="120"/>
      <c r="U88" s="120"/>
      <c r="V88" s="120"/>
      <c r="W88" s="120"/>
      <c r="X88" s="120"/>
      <c r="Y88" s="120"/>
      <c r="Z88" s="120"/>
      <c r="AA88" s="120"/>
      <c r="AB88" s="120"/>
      <c r="AC88" s="120"/>
      <c r="AD88" s="120"/>
      <c r="AE88" s="120"/>
    </row>
    <row r="89" spans="9:31" ht="15">
      <c r="I89" s="8"/>
      <c r="J89" s="9"/>
      <c r="K89" s="9"/>
      <c r="L89" s="9"/>
      <c r="M89" s="9"/>
      <c r="N89" s="9"/>
      <c r="O89" s="9"/>
      <c r="P89" s="9"/>
      <c r="Q89" s="9"/>
      <c r="R89" s="120"/>
      <c r="S89" s="120"/>
      <c r="T89" s="120"/>
      <c r="U89" s="120"/>
      <c r="V89" s="120"/>
      <c r="W89" s="120"/>
      <c r="X89" s="120"/>
      <c r="Y89" s="120"/>
      <c r="Z89" s="120"/>
      <c r="AA89" s="120"/>
      <c r="AB89" s="120"/>
      <c r="AC89" s="120"/>
      <c r="AD89" s="120"/>
      <c r="AE89" s="120"/>
    </row>
    <row r="90" spans="9:31" ht="15">
      <c r="I90" s="8"/>
      <c r="J90" s="9"/>
      <c r="K90" s="9"/>
      <c r="L90" s="9"/>
      <c r="M90" s="9"/>
      <c r="N90" s="9"/>
      <c r="O90" s="9"/>
      <c r="P90" s="9"/>
      <c r="Q90" s="9"/>
      <c r="R90" s="120"/>
      <c r="S90" s="120"/>
      <c r="T90" s="120"/>
      <c r="U90" s="120"/>
      <c r="V90" s="120"/>
      <c r="W90" s="120"/>
      <c r="X90" s="120"/>
      <c r="Y90" s="120"/>
      <c r="Z90" s="120"/>
      <c r="AA90" s="120"/>
      <c r="AB90" s="120"/>
      <c r="AC90" s="120"/>
      <c r="AD90" s="120"/>
      <c r="AE90" s="120"/>
    </row>
    <row r="91" spans="9:31" ht="15">
      <c r="I91" s="8"/>
      <c r="J91" s="9"/>
      <c r="K91" s="9"/>
      <c r="L91" s="9"/>
      <c r="M91" s="9"/>
      <c r="N91" s="9"/>
      <c r="O91" s="9"/>
      <c r="P91" s="9"/>
      <c r="Q91" s="9"/>
      <c r="R91" s="120"/>
      <c r="S91" s="120"/>
      <c r="T91" s="120"/>
      <c r="U91" s="120"/>
      <c r="V91" s="120"/>
      <c r="W91" s="120"/>
      <c r="X91" s="120"/>
      <c r="Y91" s="120"/>
      <c r="Z91" s="120"/>
      <c r="AA91" s="120"/>
      <c r="AB91" s="120"/>
      <c r="AC91" s="120"/>
      <c r="AD91" s="120"/>
      <c r="AE91" s="120"/>
    </row>
    <row r="92" spans="9:31" ht="15">
      <c r="I92" s="8"/>
      <c r="J92" s="9"/>
      <c r="K92" s="9"/>
      <c r="L92" s="9"/>
      <c r="M92" s="9"/>
      <c r="N92" s="9"/>
      <c r="O92" s="9"/>
      <c r="P92" s="9"/>
      <c r="Q92" s="9"/>
      <c r="R92" s="120"/>
      <c r="S92" s="120"/>
      <c r="T92" s="120"/>
      <c r="U92" s="120"/>
      <c r="V92" s="120"/>
      <c r="W92" s="120"/>
      <c r="X92" s="120"/>
      <c r="Y92" s="120"/>
      <c r="Z92" s="120"/>
      <c r="AA92" s="120"/>
      <c r="AB92" s="120"/>
      <c r="AC92" s="120"/>
      <c r="AD92" s="120"/>
      <c r="AE92" s="120"/>
    </row>
    <row r="93" spans="9:31" ht="15">
      <c r="I93" s="8"/>
      <c r="J93" s="9"/>
      <c r="K93" s="9"/>
      <c r="L93" s="9"/>
      <c r="M93" s="9"/>
      <c r="N93" s="9"/>
      <c r="O93" s="9"/>
      <c r="P93" s="9"/>
      <c r="Q93" s="9"/>
      <c r="R93" s="120"/>
      <c r="S93" s="120"/>
      <c r="T93" s="120"/>
      <c r="U93" s="120"/>
      <c r="V93" s="120"/>
      <c r="W93" s="120"/>
      <c r="X93" s="120"/>
      <c r="Y93" s="120"/>
      <c r="Z93" s="120"/>
      <c r="AA93" s="120"/>
      <c r="AB93" s="120"/>
      <c r="AC93" s="120"/>
      <c r="AD93" s="120"/>
      <c r="AE93" s="120"/>
    </row>
    <row r="94" spans="9:31" ht="15">
      <c r="I94" s="8"/>
      <c r="J94" s="9"/>
      <c r="K94" s="9"/>
      <c r="L94" s="9"/>
      <c r="M94" s="9"/>
      <c r="N94" s="9"/>
      <c r="O94" s="9"/>
      <c r="P94" s="9"/>
      <c r="Q94" s="9"/>
      <c r="R94" s="120"/>
      <c r="S94" s="120"/>
      <c r="T94" s="120"/>
      <c r="U94" s="120"/>
      <c r="V94" s="120"/>
      <c r="W94" s="120"/>
      <c r="X94" s="120"/>
      <c r="Y94" s="120"/>
      <c r="Z94" s="120"/>
      <c r="AA94" s="120"/>
      <c r="AB94" s="120"/>
      <c r="AC94" s="120"/>
      <c r="AD94" s="120"/>
      <c r="AE94" s="120"/>
    </row>
    <row r="95" spans="9:31" ht="15">
      <c r="I95" s="8"/>
      <c r="J95" s="9"/>
      <c r="K95" s="9"/>
      <c r="L95" s="9"/>
      <c r="M95" s="9"/>
      <c r="N95" s="9"/>
      <c r="O95" s="9"/>
      <c r="P95" s="9"/>
      <c r="Q95" s="9"/>
      <c r="R95" s="120"/>
      <c r="S95" s="120"/>
      <c r="T95" s="120"/>
      <c r="U95" s="120"/>
      <c r="V95" s="120"/>
      <c r="W95" s="120"/>
      <c r="X95" s="120"/>
      <c r="Y95" s="120"/>
      <c r="Z95" s="120"/>
      <c r="AA95" s="120"/>
      <c r="AB95" s="120"/>
      <c r="AC95" s="120"/>
      <c r="AD95" s="120"/>
      <c r="AE95" s="120"/>
    </row>
    <row r="96" spans="9:31" ht="15">
      <c r="I96" s="8"/>
      <c r="J96" s="9"/>
      <c r="K96" s="9"/>
      <c r="L96" s="9"/>
      <c r="M96" s="9"/>
      <c r="N96" s="9"/>
      <c r="O96" s="9"/>
      <c r="P96" s="9"/>
      <c r="Q96" s="9"/>
      <c r="R96" s="120"/>
      <c r="S96" s="120"/>
      <c r="T96" s="120"/>
      <c r="U96" s="120"/>
      <c r="V96" s="120"/>
      <c r="W96" s="120"/>
      <c r="X96" s="120"/>
      <c r="Y96" s="120"/>
      <c r="Z96" s="120"/>
      <c r="AA96" s="120"/>
      <c r="AB96" s="120"/>
      <c r="AC96" s="120"/>
      <c r="AD96" s="120"/>
      <c r="AE96" s="120"/>
    </row>
    <row r="97" spans="9:31" ht="15">
      <c r="I97" s="8"/>
      <c r="J97" s="9"/>
      <c r="K97" s="9"/>
      <c r="L97" s="9"/>
      <c r="M97" s="9"/>
      <c r="N97" s="9"/>
      <c r="O97" s="9"/>
      <c r="P97" s="9"/>
      <c r="Q97" s="9"/>
      <c r="R97" s="120"/>
      <c r="S97" s="120"/>
      <c r="T97" s="120"/>
      <c r="U97" s="120"/>
      <c r="V97" s="120"/>
      <c r="W97" s="120"/>
      <c r="X97" s="120"/>
      <c r="Y97" s="120"/>
      <c r="Z97" s="120"/>
      <c r="AA97" s="120"/>
      <c r="AB97" s="120"/>
      <c r="AC97" s="120"/>
      <c r="AD97" s="120"/>
      <c r="AE97" s="120"/>
    </row>
    <row r="98" spans="9:31" ht="15">
      <c r="I98" s="8"/>
      <c r="J98" s="9"/>
      <c r="K98" s="9"/>
      <c r="L98" s="9"/>
      <c r="M98" s="9"/>
      <c r="N98" s="9"/>
      <c r="O98" s="9"/>
      <c r="P98" s="9"/>
      <c r="Q98" s="9"/>
      <c r="R98" s="120"/>
      <c r="S98" s="120"/>
      <c r="T98" s="120"/>
      <c r="U98" s="120"/>
      <c r="V98" s="120"/>
      <c r="W98" s="120"/>
      <c r="X98" s="120"/>
      <c r="Y98" s="120"/>
      <c r="Z98" s="120"/>
      <c r="AA98" s="120"/>
      <c r="AB98" s="120"/>
      <c r="AC98" s="120"/>
      <c r="AD98" s="120"/>
      <c r="AE98" s="120"/>
    </row>
    <row r="99" spans="9:31" ht="15">
      <c r="I99" s="8"/>
      <c r="J99" s="9"/>
      <c r="K99" s="9"/>
      <c r="L99" s="9"/>
      <c r="M99" s="9"/>
      <c r="N99" s="9"/>
      <c r="O99" s="9"/>
      <c r="P99" s="9"/>
      <c r="Q99" s="9"/>
      <c r="R99" s="120"/>
      <c r="S99" s="120"/>
      <c r="T99" s="120"/>
      <c r="U99" s="120"/>
      <c r="V99" s="120"/>
      <c r="W99" s="120"/>
      <c r="X99" s="120"/>
      <c r="Y99" s="120"/>
      <c r="Z99" s="120"/>
      <c r="AA99" s="120"/>
      <c r="AB99" s="120"/>
      <c r="AC99" s="120"/>
      <c r="AD99" s="120"/>
      <c r="AE99" s="120"/>
    </row>
    <row r="100" spans="9:31" ht="15">
      <c r="I100" s="8"/>
      <c r="J100" s="9"/>
      <c r="K100" s="9"/>
      <c r="L100" s="9"/>
      <c r="M100" s="9"/>
      <c r="N100" s="9"/>
      <c r="O100" s="9"/>
      <c r="P100" s="9"/>
      <c r="Q100" s="9"/>
      <c r="R100" s="120"/>
      <c r="S100" s="120"/>
      <c r="T100" s="120"/>
      <c r="U100" s="120"/>
      <c r="V100" s="120"/>
      <c r="W100" s="120"/>
      <c r="X100" s="120"/>
      <c r="Y100" s="120"/>
      <c r="Z100" s="120"/>
      <c r="AA100" s="120"/>
      <c r="AB100" s="120"/>
      <c r="AC100" s="120"/>
      <c r="AD100" s="120"/>
      <c r="AE100" s="120"/>
    </row>
    <row r="101" spans="9:31" ht="15">
      <c r="I101" s="8"/>
      <c r="J101" s="9"/>
      <c r="K101" s="9"/>
      <c r="L101" s="9"/>
      <c r="M101" s="9"/>
      <c r="N101" s="9"/>
      <c r="O101" s="9"/>
      <c r="P101" s="9"/>
      <c r="Q101" s="9"/>
      <c r="R101" s="120"/>
      <c r="S101" s="120"/>
      <c r="T101" s="120"/>
      <c r="U101" s="120"/>
      <c r="V101" s="120"/>
      <c r="W101" s="120"/>
      <c r="X101" s="120"/>
      <c r="Y101" s="120"/>
      <c r="Z101" s="120"/>
      <c r="AA101" s="120"/>
      <c r="AB101" s="120"/>
      <c r="AC101" s="120"/>
      <c r="AD101" s="120"/>
      <c r="AE101" s="120"/>
    </row>
    <row r="102" spans="9:31" ht="15">
      <c r="I102" s="8"/>
      <c r="J102" s="9"/>
      <c r="K102" s="9"/>
      <c r="L102" s="9"/>
      <c r="M102" s="9"/>
      <c r="N102" s="9"/>
      <c r="O102" s="9"/>
      <c r="P102" s="9"/>
      <c r="Q102" s="9"/>
      <c r="R102" s="120"/>
      <c r="S102" s="120"/>
      <c r="T102" s="120"/>
      <c r="U102" s="120"/>
      <c r="V102" s="120"/>
      <c r="W102" s="120"/>
      <c r="X102" s="120"/>
      <c r="Y102" s="120"/>
      <c r="Z102" s="120"/>
      <c r="AA102" s="120"/>
      <c r="AB102" s="120"/>
      <c r="AC102" s="120"/>
      <c r="AD102" s="120"/>
      <c r="AE102" s="120"/>
    </row>
    <row r="103" spans="9:31" ht="15">
      <c r="I103" s="8"/>
      <c r="J103" s="9"/>
      <c r="K103" s="9"/>
      <c r="L103" s="9"/>
      <c r="M103" s="9"/>
      <c r="N103" s="9"/>
      <c r="O103" s="9"/>
      <c r="P103" s="9"/>
      <c r="Q103" s="9"/>
      <c r="R103" s="120"/>
      <c r="S103" s="120"/>
      <c r="T103" s="120"/>
      <c r="U103" s="120"/>
      <c r="V103" s="120"/>
      <c r="W103" s="120"/>
      <c r="X103" s="120"/>
      <c r="Y103" s="120"/>
      <c r="Z103" s="120"/>
      <c r="AA103" s="120"/>
      <c r="AB103" s="120"/>
      <c r="AC103" s="120"/>
      <c r="AD103" s="120"/>
      <c r="AE103" s="120"/>
    </row>
    <row r="104" spans="9:31" ht="15">
      <c r="I104" s="8"/>
      <c r="J104" s="9"/>
      <c r="K104" s="9"/>
      <c r="L104" s="9"/>
      <c r="M104" s="9"/>
      <c r="N104" s="9"/>
      <c r="O104" s="9"/>
      <c r="P104" s="9"/>
      <c r="Q104" s="9"/>
      <c r="R104" s="120"/>
      <c r="S104" s="120"/>
      <c r="T104" s="120"/>
      <c r="U104" s="120"/>
      <c r="V104" s="120"/>
      <c r="W104" s="120"/>
      <c r="X104" s="120"/>
      <c r="Y104" s="120"/>
      <c r="Z104" s="120"/>
      <c r="AA104" s="120"/>
      <c r="AB104" s="120"/>
      <c r="AC104" s="120"/>
      <c r="AD104" s="120"/>
      <c r="AE104" s="120"/>
    </row>
    <row r="105" spans="9:31" ht="15">
      <c r="I105" s="8"/>
      <c r="J105" s="9"/>
      <c r="K105" s="9"/>
      <c r="L105" s="9"/>
      <c r="M105" s="9"/>
      <c r="N105" s="9"/>
      <c r="O105" s="9"/>
      <c r="P105" s="9"/>
      <c r="Q105" s="9"/>
      <c r="R105" s="120"/>
      <c r="S105" s="120"/>
      <c r="T105" s="120"/>
      <c r="U105" s="120"/>
      <c r="V105" s="120"/>
      <c r="W105" s="120"/>
      <c r="X105" s="120"/>
      <c r="Y105" s="120"/>
      <c r="Z105" s="120"/>
      <c r="AA105" s="120"/>
      <c r="AB105" s="120"/>
      <c r="AC105" s="120"/>
      <c r="AD105" s="120"/>
      <c r="AE105" s="120"/>
    </row>
    <row r="106" spans="9:31" ht="15">
      <c r="I106" s="8"/>
      <c r="J106" s="9"/>
      <c r="K106" s="9"/>
      <c r="L106" s="9"/>
      <c r="M106" s="9"/>
      <c r="N106" s="9"/>
      <c r="O106" s="9"/>
      <c r="P106" s="9"/>
      <c r="Q106" s="9"/>
      <c r="R106" s="120"/>
      <c r="S106" s="120"/>
      <c r="T106" s="120"/>
      <c r="U106" s="120"/>
      <c r="V106" s="120"/>
      <c r="W106" s="120"/>
      <c r="X106" s="120"/>
      <c r="Y106" s="120"/>
      <c r="Z106" s="120"/>
      <c r="AA106" s="120"/>
      <c r="AB106" s="120"/>
      <c r="AC106" s="120"/>
      <c r="AD106" s="120"/>
      <c r="AE106" s="120"/>
    </row>
    <row r="107" spans="9:31" ht="15">
      <c r="I107" s="8"/>
      <c r="J107" s="9"/>
      <c r="K107" s="9"/>
      <c r="L107" s="9"/>
      <c r="M107" s="9"/>
      <c r="N107" s="9"/>
      <c r="O107" s="9"/>
      <c r="P107" s="9"/>
      <c r="Q107" s="9"/>
      <c r="R107" s="120"/>
      <c r="S107" s="120"/>
      <c r="T107" s="120"/>
      <c r="U107" s="120"/>
      <c r="V107" s="120"/>
      <c r="W107" s="120"/>
      <c r="X107" s="120"/>
      <c r="Y107" s="120"/>
      <c r="Z107" s="120"/>
      <c r="AA107" s="120"/>
      <c r="AB107" s="120"/>
      <c r="AC107" s="120"/>
      <c r="AD107" s="120"/>
      <c r="AE107" s="120"/>
    </row>
    <row r="108" spans="9:31" ht="15">
      <c r="I108" s="8"/>
      <c r="J108" s="9"/>
      <c r="K108" s="9"/>
      <c r="L108" s="9"/>
      <c r="M108" s="9"/>
      <c r="N108" s="9"/>
      <c r="O108" s="9"/>
      <c r="P108" s="9"/>
      <c r="Q108" s="9"/>
      <c r="R108" s="120"/>
      <c r="S108" s="120"/>
      <c r="T108" s="120"/>
      <c r="U108" s="120"/>
      <c r="V108" s="120"/>
      <c r="W108" s="120"/>
      <c r="X108" s="120"/>
      <c r="Y108" s="120"/>
      <c r="Z108" s="120"/>
      <c r="AA108" s="120"/>
      <c r="AB108" s="120"/>
      <c r="AC108" s="120"/>
      <c r="AD108" s="120"/>
      <c r="AE108" s="120"/>
    </row>
    <row r="109" spans="9:31" ht="15">
      <c r="I109" s="8"/>
      <c r="J109" s="9"/>
      <c r="K109" s="9"/>
      <c r="L109" s="9"/>
      <c r="M109" s="9"/>
      <c r="N109" s="9"/>
      <c r="O109" s="9"/>
      <c r="P109" s="9"/>
      <c r="Q109" s="9"/>
      <c r="R109" s="120"/>
      <c r="S109" s="120"/>
      <c r="T109" s="120"/>
      <c r="U109" s="120"/>
      <c r="V109" s="120"/>
      <c r="W109" s="120"/>
      <c r="X109" s="120"/>
      <c r="Y109" s="120"/>
      <c r="Z109" s="120"/>
      <c r="AA109" s="120"/>
      <c r="AB109" s="120"/>
      <c r="AC109" s="120"/>
      <c r="AD109" s="120"/>
      <c r="AE109" s="120"/>
    </row>
    <row r="110" spans="9:31" ht="15">
      <c r="I110" s="8"/>
      <c r="J110" s="9"/>
      <c r="K110" s="9"/>
      <c r="L110" s="9"/>
      <c r="M110" s="9"/>
      <c r="N110" s="9"/>
      <c r="O110" s="9"/>
      <c r="P110" s="9"/>
      <c r="Q110" s="9"/>
      <c r="R110" s="120"/>
      <c r="S110" s="120"/>
      <c r="T110" s="120"/>
      <c r="U110" s="120"/>
      <c r="V110" s="120"/>
      <c r="W110" s="120"/>
      <c r="X110" s="120"/>
      <c r="Y110" s="120"/>
      <c r="Z110" s="120"/>
      <c r="AA110" s="120"/>
      <c r="AB110" s="120"/>
      <c r="AC110" s="120"/>
      <c r="AD110" s="120"/>
      <c r="AE110" s="120"/>
    </row>
    <row r="111" spans="9:31" ht="15">
      <c r="I111" s="8"/>
      <c r="J111" s="9"/>
      <c r="K111" s="9"/>
      <c r="L111" s="9"/>
      <c r="M111" s="9"/>
      <c r="N111" s="9"/>
      <c r="O111" s="9"/>
      <c r="P111" s="9"/>
      <c r="Q111" s="9"/>
      <c r="R111" s="120"/>
      <c r="S111" s="120"/>
      <c r="T111" s="120"/>
      <c r="U111" s="120"/>
      <c r="V111" s="120"/>
      <c r="W111" s="120"/>
      <c r="X111" s="120"/>
      <c r="Y111" s="120"/>
      <c r="Z111" s="120"/>
      <c r="AA111" s="120"/>
      <c r="AB111" s="120"/>
      <c r="AC111" s="120"/>
      <c r="AD111" s="120"/>
      <c r="AE111" s="120"/>
    </row>
    <row r="112" spans="9:31" ht="15">
      <c r="I112" s="8"/>
      <c r="J112" s="9"/>
      <c r="K112" s="9"/>
      <c r="L112" s="9"/>
      <c r="M112" s="9"/>
      <c r="N112" s="9"/>
      <c r="O112" s="9"/>
      <c r="P112" s="9"/>
      <c r="Q112" s="9"/>
      <c r="R112" s="120"/>
      <c r="S112" s="120"/>
      <c r="T112" s="120"/>
      <c r="U112" s="120"/>
      <c r="V112" s="120"/>
      <c r="W112" s="120"/>
      <c r="X112" s="120"/>
      <c r="Y112" s="120"/>
      <c r="Z112" s="120"/>
      <c r="AA112" s="120"/>
      <c r="AB112" s="120"/>
      <c r="AC112" s="120"/>
      <c r="AD112" s="120"/>
      <c r="AE112" s="120"/>
    </row>
    <row r="113" spans="9:31" ht="15">
      <c r="I113" s="8"/>
      <c r="J113" s="9"/>
      <c r="K113" s="9"/>
      <c r="L113" s="9"/>
      <c r="M113" s="9"/>
      <c r="N113" s="9"/>
      <c r="O113" s="9"/>
      <c r="P113" s="9"/>
      <c r="Q113" s="9"/>
      <c r="R113" s="120"/>
      <c r="S113" s="120"/>
      <c r="T113" s="120"/>
      <c r="U113" s="120"/>
      <c r="V113" s="120"/>
      <c r="W113" s="120"/>
      <c r="X113" s="120"/>
      <c r="Y113" s="120"/>
      <c r="Z113" s="120"/>
      <c r="AA113" s="120"/>
      <c r="AB113" s="120"/>
      <c r="AC113" s="120"/>
      <c r="AD113" s="120"/>
      <c r="AE113" s="120"/>
    </row>
    <row r="114" spans="9:31" ht="15">
      <c r="I114" s="8"/>
      <c r="J114" s="9"/>
      <c r="K114" s="9"/>
      <c r="L114" s="9"/>
      <c r="M114" s="9"/>
      <c r="N114" s="9"/>
      <c r="O114" s="9"/>
      <c r="P114" s="9"/>
      <c r="Q114" s="9"/>
      <c r="R114" s="120"/>
      <c r="S114" s="120"/>
      <c r="T114" s="120"/>
      <c r="U114" s="120"/>
      <c r="V114" s="120"/>
      <c r="W114" s="120"/>
      <c r="X114" s="120"/>
      <c r="Y114" s="120"/>
      <c r="Z114" s="120"/>
      <c r="AA114" s="120"/>
      <c r="AB114" s="120"/>
      <c r="AC114" s="120"/>
      <c r="AD114" s="120"/>
      <c r="AE114" s="120"/>
    </row>
    <row r="115" spans="9:31" ht="15">
      <c r="I115" s="8"/>
      <c r="J115" s="9"/>
      <c r="K115" s="9"/>
      <c r="L115" s="9"/>
      <c r="M115" s="9"/>
      <c r="N115" s="9"/>
      <c r="O115" s="9"/>
      <c r="P115" s="9"/>
      <c r="Q115" s="9"/>
      <c r="R115" s="120"/>
      <c r="S115" s="120"/>
      <c r="T115" s="120"/>
      <c r="U115" s="120"/>
      <c r="V115" s="120"/>
      <c r="W115" s="120"/>
      <c r="X115" s="120"/>
      <c r="Y115" s="120"/>
      <c r="Z115" s="120"/>
      <c r="AA115" s="120"/>
      <c r="AB115" s="120"/>
      <c r="AC115" s="120"/>
      <c r="AD115" s="120"/>
      <c r="AE115" s="120"/>
    </row>
    <row r="116" spans="9:31" ht="15">
      <c r="I116" s="8"/>
      <c r="J116" s="9"/>
      <c r="K116" s="9"/>
      <c r="L116" s="9"/>
      <c r="M116" s="9"/>
      <c r="N116" s="9"/>
      <c r="O116" s="9"/>
      <c r="P116" s="9"/>
      <c r="Q116" s="9"/>
      <c r="R116" s="120"/>
      <c r="S116" s="120"/>
      <c r="T116" s="120"/>
      <c r="U116" s="120"/>
      <c r="V116" s="120"/>
      <c r="W116" s="120"/>
      <c r="X116" s="120"/>
      <c r="Y116" s="120"/>
      <c r="Z116" s="120"/>
      <c r="AA116" s="120"/>
      <c r="AB116" s="120"/>
      <c r="AC116" s="120"/>
      <c r="AD116" s="120"/>
      <c r="AE116" s="120"/>
    </row>
    <row r="117" spans="9:31" ht="15">
      <c r="I117" s="8"/>
      <c r="J117" s="9"/>
      <c r="K117" s="9"/>
      <c r="L117" s="9"/>
      <c r="M117" s="9"/>
      <c r="N117" s="9"/>
      <c r="O117" s="9"/>
      <c r="P117" s="9"/>
      <c r="Q117" s="9"/>
      <c r="R117" s="120"/>
      <c r="S117" s="120"/>
      <c r="T117" s="120"/>
      <c r="U117" s="120"/>
      <c r="V117" s="120"/>
      <c r="W117" s="120"/>
      <c r="X117" s="120"/>
      <c r="Y117" s="120"/>
      <c r="Z117" s="120"/>
      <c r="AA117" s="120"/>
      <c r="AB117" s="120"/>
      <c r="AC117" s="120"/>
      <c r="AD117" s="120"/>
      <c r="AE117" s="120"/>
    </row>
    <row r="118" spans="9:31" ht="15">
      <c r="I118" s="8"/>
      <c r="J118" s="120"/>
      <c r="K118" s="120"/>
      <c r="L118" s="120"/>
      <c r="M118" s="120"/>
      <c r="N118" s="120"/>
      <c r="O118" s="120"/>
      <c r="P118" s="120"/>
      <c r="Q118" s="120"/>
      <c r="R118" s="120"/>
      <c r="S118" s="120"/>
      <c r="T118" s="120"/>
      <c r="U118" s="120"/>
      <c r="V118" s="120"/>
      <c r="W118" s="120"/>
      <c r="X118" s="120"/>
      <c r="Y118" s="120"/>
      <c r="Z118" s="120"/>
      <c r="AA118" s="120"/>
      <c r="AB118" s="120"/>
      <c r="AC118" s="120"/>
      <c r="AD118" s="120"/>
      <c r="AE118" s="120"/>
    </row>
    <row r="119" spans="9:31" ht="15">
      <c r="I119" s="8"/>
      <c r="J119" s="120"/>
      <c r="K119" s="120"/>
      <c r="L119" s="120"/>
      <c r="M119" s="120"/>
      <c r="N119" s="120"/>
      <c r="O119" s="120"/>
      <c r="P119" s="120"/>
      <c r="Q119" s="120"/>
      <c r="R119" s="120"/>
      <c r="S119" s="120"/>
      <c r="T119" s="120"/>
      <c r="U119" s="120"/>
      <c r="V119" s="120"/>
      <c r="W119" s="120"/>
      <c r="X119" s="120"/>
      <c r="Y119" s="120"/>
      <c r="Z119" s="120"/>
      <c r="AA119" s="120"/>
      <c r="AB119" s="120"/>
      <c r="AC119" s="120"/>
      <c r="AD119" s="120"/>
      <c r="AE119" s="120"/>
    </row>
    <row r="120" spans="9:31" ht="15">
      <c r="I120" s="8"/>
      <c r="J120" s="120"/>
      <c r="K120" s="120"/>
      <c r="L120" s="120"/>
      <c r="M120" s="120"/>
      <c r="N120" s="120"/>
      <c r="O120" s="120"/>
      <c r="P120" s="120"/>
      <c r="Q120" s="120"/>
      <c r="R120" s="120"/>
      <c r="S120" s="120"/>
      <c r="T120" s="120"/>
      <c r="U120" s="120"/>
      <c r="V120" s="120"/>
      <c r="W120" s="120"/>
      <c r="X120" s="120"/>
      <c r="Y120" s="120"/>
      <c r="Z120" s="120"/>
      <c r="AA120" s="120"/>
      <c r="AB120" s="120"/>
      <c r="AC120" s="120"/>
      <c r="AD120" s="120"/>
      <c r="AE120" s="120"/>
    </row>
    <row r="121" spans="9:31" ht="15">
      <c r="I121" s="260"/>
      <c r="J121" s="261"/>
      <c r="K121" s="261"/>
      <c r="L121" s="261"/>
      <c r="M121" s="261"/>
      <c r="N121" s="261"/>
      <c r="O121" s="261"/>
      <c r="P121" s="261"/>
      <c r="Q121" s="261"/>
      <c r="R121" s="261"/>
      <c r="S121" s="261"/>
      <c r="T121" s="261"/>
      <c r="U121" s="261"/>
      <c r="V121" s="261"/>
      <c r="W121" s="261"/>
      <c r="X121" s="261"/>
      <c r="Y121" s="261"/>
      <c r="Z121" s="261"/>
      <c r="AA121" s="261"/>
      <c r="AB121" s="261"/>
      <c r="AC121" s="261"/>
      <c r="AD121" s="261"/>
      <c r="AE121" s="261"/>
    </row>
    <row r="122" spans="9:31" ht="15">
      <c r="I122" s="260"/>
      <c r="J122" s="261"/>
      <c r="K122" s="261"/>
      <c r="L122" s="261"/>
      <c r="M122" s="261"/>
      <c r="N122" s="261"/>
      <c r="O122" s="261"/>
      <c r="P122" s="261"/>
      <c r="Q122" s="261"/>
      <c r="R122" s="261"/>
      <c r="S122" s="261"/>
      <c r="T122" s="261"/>
      <c r="U122" s="261"/>
      <c r="V122" s="261"/>
      <c r="W122" s="261"/>
      <c r="X122" s="261"/>
      <c r="Y122" s="261"/>
      <c r="Z122" s="261"/>
      <c r="AA122" s="261"/>
      <c r="AB122" s="261"/>
      <c r="AC122" s="261"/>
      <c r="AD122" s="261"/>
      <c r="AE122" s="261"/>
    </row>
    <row r="123" spans="9:31" ht="15">
      <c r="I123" s="8"/>
      <c r="J123" s="120"/>
      <c r="K123" s="120"/>
      <c r="L123" s="120"/>
      <c r="M123" s="120"/>
      <c r="N123" s="120"/>
      <c r="O123" s="120"/>
      <c r="P123" s="120"/>
      <c r="Q123" s="120"/>
      <c r="R123" s="120"/>
      <c r="S123" s="120"/>
      <c r="T123" s="120"/>
      <c r="U123" s="120"/>
      <c r="V123" s="120"/>
      <c r="W123" s="120"/>
      <c r="X123" s="120"/>
      <c r="Y123" s="120"/>
      <c r="Z123" s="120"/>
      <c r="AA123" s="120"/>
      <c r="AB123" s="120"/>
      <c r="AC123" s="120"/>
      <c r="AD123" s="120"/>
      <c r="AE123" s="120"/>
    </row>
    <row r="124" spans="9:31" ht="15">
      <c r="I124" s="8"/>
      <c r="J124" s="120"/>
      <c r="K124" s="120"/>
      <c r="L124" s="120"/>
      <c r="M124" s="120"/>
      <c r="N124" s="120"/>
      <c r="O124" s="120"/>
      <c r="P124" s="120"/>
      <c r="Q124" s="120"/>
      <c r="R124" s="120"/>
      <c r="S124" s="120"/>
      <c r="T124" s="120"/>
      <c r="U124" s="120"/>
      <c r="V124" s="120"/>
      <c r="W124" s="120"/>
      <c r="X124" s="120"/>
      <c r="Y124" s="120"/>
      <c r="Z124" s="120"/>
      <c r="AA124" s="120"/>
      <c r="AB124" s="120"/>
      <c r="AC124" s="120"/>
      <c r="AD124" s="120"/>
      <c r="AE124" s="120"/>
    </row>
    <row r="125" spans="9:31" ht="15">
      <c r="I125" s="8"/>
      <c r="J125" s="120"/>
      <c r="K125" s="120"/>
      <c r="L125" s="120"/>
      <c r="M125" s="120"/>
      <c r="N125" s="120"/>
      <c r="O125" s="120"/>
      <c r="P125" s="120"/>
      <c r="Q125" s="120"/>
      <c r="R125" s="120"/>
      <c r="S125" s="120"/>
      <c r="T125" s="120"/>
      <c r="U125" s="120"/>
      <c r="V125" s="120"/>
      <c r="W125" s="120"/>
      <c r="X125" s="120"/>
      <c r="Y125" s="120"/>
      <c r="Z125" s="120"/>
      <c r="AA125" s="120"/>
      <c r="AB125" s="120"/>
      <c r="AC125" s="120"/>
      <c r="AD125" s="120"/>
      <c r="AE125" s="120"/>
    </row>
    <row r="126" spans="9:31" ht="15">
      <c r="I126" s="8"/>
      <c r="J126" s="120"/>
      <c r="K126" s="120"/>
      <c r="L126" s="120"/>
      <c r="M126" s="120"/>
      <c r="N126" s="120"/>
      <c r="O126" s="120"/>
      <c r="P126" s="120"/>
      <c r="Q126" s="120"/>
      <c r="R126" s="120"/>
      <c r="S126" s="120"/>
      <c r="T126" s="120"/>
      <c r="U126" s="120"/>
      <c r="V126" s="120"/>
      <c r="W126" s="120"/>
      <c r="X126" s="120"/>
      <c r="Y126" s="120"/>
      <c r="Z126" s="120"/>
      <c r="AA126" s="120"/>
      <c r="AB126" s="120"/>
      <c r="AC126" s="120"/>
      <c r="AD126" s="120"/>
      <c r="AE126" s="120"/>
    </row>
    <row r="127" spans="9:31" ht="15">
      <c r="I127" s="8"/>
      <c r="J127" s="120"/>
      <c r="K127" s="120"/>
      <c r="L127" s="120"/>
      <c r="M127" s="120"/>
      <c r="N127" s="120"/>
      <c r="O127" s="120"/>
      <c r="P127" s="120"/>
      <c r="Q127" s="120"/>
      <c r="R127" s="120"/>
      <c r="S127" s="120"/>
      <c r="T127" s="120"/>
      <c r="U127" s="120"/>
      <c r="V127" s="120"/>
      <c r="W127" s="120"/>
      <c r="X127" s="120"/>
      <c r="Y127" s="120"/>
      <c r="Z127" s="120"/>
      <c r="AA127" s="120"/>
      <c r="AB127" s="120"/>
      <c r="AC127" s="120"/>
      <c r="AD127" s="120"/>
      <c r="AE127" s="120"/>
    </row>
    <row r="128" spans="9:31" ht="15">
      <c r="I128" s="8"/>
      <c r="J128" s="9"/>
      <c r="K128" s="9"/>
      <c r="L128" s="9"/>
      <c r="M128" s="9"/>
      <c r="N128" s="9"/>
      <c r="O128" s="9"/>
      <c r="P128" s="9"/>
      <c r="Q128" s="9"/>
      <c r="R128" s="120"/>
      <c r="S128" s="120"/>
      <c r="T128" s="120"/>
      <c r="U128" s="120"/>
      <c r="V128" s="120"/>
      <c r="W128" s="120"/>
      <c r="X128" s="120"/>
      <c r="Y128" s="120"/>
      <c r="Z128" s="120"/>
      <c r="AA128" s="120"/>
      <c r="AB128" s="120"/>
      <c r="AC128" s="120"/>
      <c r="AD128" s="120"/>
      <c r="AE128" s="120"/>
    </row>
    <row r="129" spans="9:31" ht="15">
      <c r="I129" s="8"/>
      <c r="J129" s="9"/>
      <c r="K129" s="9"/>
      <c r="L129" s="9"/>
      <c r="M129" s="9"/>
      <c r="N129" s="9"/>
      <c r="O129" s="9"/>
      <c r="P129" s="9"/>
      <c r="Q129" s="9"/>
      <c r="R129" s="120"/>
      <c r="S129" s="120"/>
      <c r="T129" s="120"/>
      <c r="U129" s="120"/>
      <c r="V129" s="120"/>
      <c r="W129" s="120"/>
      <c r="X129" s="120"/>
      <c r="Y129" s="120"/>
      <c r="Z129" s="120"/>
      <c r="AA129" s="120"/>
      <c r="AB129" s="120"/>
      <c r="AC129" s="120"/>
      <c r="AD129" s="120"/>
      <c r="AE129" s="120"/>
    </row>
    <row r="130" spans="9:31" ht="15">
      <c r="I130" s="8"/>
      <c r="J130" s="9"/>
      <c r="K130" s="9"/>
      <c r="L130" s="9"/>
      <c r="M130" s="9"/>
      <c r="N130" s="9"/>
      <c r="O130" s="9"/>
      <c r="P130" s="9"/>
      <c r="Q130" s="9"/>
      <c r="R130" s="120"/>
      <c r="S130" s="120"/>
      <c r="T130" s="120"/>
      <c r="U130" s="120"/>
      <c r="V130" s="120"/>
      <c r="W130" s="120"/>
      <c r="X130" s="120"/>
      <c r="Y130" s="120"/>
      <c r="Z130" s="120"/>
      <c r="AA130" s="120"/>
      <c r="AB130" s="120"/>
      <c r="AC130" s="120"/>
      <c r="AD130" s="120"/>
      <c r="AE130" s="120"/>
    </row>
    <row r="131" spans="9:31" ht="15">
      <c r="I131" s="8"/>
      <c r="J131" s="9"/>
      <c r="K131" s="9"/>
      <c r="L131" s="9"/>
      <c r="M131" s="9"/>
      <c r="N131" s="9"/>
      <c r="O131" s="9"/>
      <c r="P131" s="9"/>
      <c r="Q131" s="9"/>
      <c r="R131" s="120"/>
      <c r="S131" s="120"/>
      <c r="T131" s="120"/>
      <c r="U131" s="120"/>
      <c r="V131" s="120"/>
      <c r="W131" s="120"/>
      <c r="X131" s="120"/>
      <c r="Y131" s="120"/>
      <c r="Z131" s="120"/>
      <c r="AA131" s="120"/>
      <c r="AB131" s="120"/>
      <c r="AC131" s="120"/>
      <c r="AD131" s="120"/>
      <c r="AE131" s="120"/>
    </row>
    <row r="132" spans="9:31" ht="15">
      <c r="I132" s="8"/>
      <c r="J132" s="9"/>
      <c r="K132" s="9"/>
      <c r="L132" s="9"/>
      <c r="M132" s="9"/>
      <c r="N132" s="9"/>
      <c r="O132" s="9"/>
      <c r="P132" s="9"/>
      <c r="Q132" s="9"/>
      <c r="R132" s="120"/>
      <c r="S132" s="120"/>
      <c r="T132" s="120"/>
      <c r="U132" s="120"/>
      <c r="V132" s="120"/>
      <c r="W132" s="120"/>
      <c r="X132" s="120"/>
      <c r="Y132" s="120"/>
      <c r="Z132" s="120"/>
      <c r="AA132" s="120"/>
      <c r="AB132" s="120"/>
      <c r="AC132" s="120"/>
      <c r="AD132" s="120"/>
      <c r="AE132" s="120"/>
    </row>
    <row r="133" spans="9:31" ht="15">
      <c r="I133" s="262"/>
      <c r="J133" s="263"/>
      <c r="K133" s="263"/>
      <c r="L133" s="263"/>
      <c r="M133" s="263"/>
      <c r="N133" s="263"/>
      <c r="O133" s="263"/>
      <c r="P133" s="263"/>
      <c r="Q133" s="263"/>
      <c r="R133" s="259"/>
      <c r="S133" s="259"/>
      <c r="T133" s="259"/>
      <c r="U133" s="259"/>
      <c r="V133" s="259"/>
      <c r="W133" s="259"/>
      <c r="X133" s="259"/>
      <c r="Y133" s="259"/>
      <c r="Z133" s="259"/>
      <c r="AA133" s="259"/>
      <c r="AB133" s="259"/>
      <c r="AC133" s="259"/>
      <c r="AD133" s="259"/>
      <c r="AE133" s="259"/>
    </row>
    <row r="134" spans="9:31" ht="15">
      <c r="I134" s="8"/>
      <c r="J134" s="9"/>
      <c r="K134" s="9"/>
      <c r="L134" s="9"/>
      <c r="M134" s="9"/>
      <c r="N134" s="9"/>
      <c r="O134" s="9"/>
      <c r="P134" s="9"/>
      <c r="Q134" s="9"/>
      <c r="R134" s="120"/>
      <c r="S134" s="120"/>
      <c r="T134" s="120"/>
      <c r="U134" s="120"/>
      <c r="V134" s="120"/>
      <c r="W134" s="120"/>
      <c r="X134" s="120"/>
      <c r="Y134" s="120"/>
      <c r="Z134" s="120"/>
      <c r="AA134" s="120"/>
      <c r="AB134" s="120"/>
      <c r="AC134" s="120"/>
      <c r="AD134" s="120"/>
      <c r="AE134" s="120"/>
    </row>
    <row r="135" spans="9:31" ht="15">
      <c r="I135" s="8"/>
      <c r="J135" s="9"/>
      <c r="K135" s="9"/>
      <c r="L135" s="9"/>
      <c r="M135" s="9"/>
      <c r="N135" s="9"/>
      <c r="O135" s="9"/>
      <c r="P135" s="9"/>
      <c r="Q135" s="9"/>
      <c r="R135" s="120"/>
      <c r="S135" s="120"/>
      <c r="T135" s="120"/>
      <c r="U135" s="120"/>
      <c r="V135" s="120"/>
      <c r="W135" s="120"/>
      <c r="X135" s="120"/>
      <c r="Y135" s="120"/>
      <c r="Z135" s="120"/>
      <c r="AA135" s="120"/>
      <c r="AB135" s="120"/>
      <c r="AC135" s="120"/>
      <c r="AD135" s="120"/>
      <c r="AE135" s="120"/>
    </row>
    <row r="136" spans="9:31" ht="15">
      <c r="I136" s="8"/>
      <c r="J136" s="9"/>
      <c r="K136" s="9"/>
      <c r="L136" s="9"/>
      <c r="M136" s="9"/>
      <c r="N136" s="9"/>
      <c r="O136" s="9"/>
      <c r="P136" s="9"/>
      <c r="Q136" s="9"/>
      <c r="R136" s="120"/>
      <c r="S136" s="120"/>
      <c r="T136" s="120"/>
      <c r="U136" s="120"/>
      <c r="V136" s="120"/>
      <c r="W136" s="120"/>
      <c r="X136" s="120"/>
      <c r="Y136" s="120"/>
      <c r="Z136" s="120"/>
      <c r="AA136" s="120"/>
      <c r="AB136" s="120"/>
      <c r="AC136" s="120"/>
      <c r="AD136" s="120"/>
      <c r="AE136" s="120"/>
    </row>
    <row r="137" spans="9:31" ht="15">
      <c r="I137" s="8"/>
      <c r="J137" s="9"/>
      <c r="K137" s="9"/>
      <c r="L137" s="9"/>
      <c r="M137" s="9"/>
      <c r="N137" s="9"/>
      <c r="O137" s="9"/>
      <c r="P137" s="9"/>
      <c r="Q137" s="9"/>
      <c r="R137" s="120"/>
      <c r="S137" s="120"/>
      <c r="T137" s="120"/>
      <c r="U137" s="120"/>
      <c r="V137" s="120"/>
      <c r="W137" s="120"/>
      <c r="X137" s="120"/>
      <c r="Y137" s="120"/>
      <c r="Z137" s="120"/>
      <c r="AA137" s="120"/>
      <c r="AB137" s="120"/>
      <c r="AC137" s="120"/>
      <c r="AD137" s="120"/>
      <c r="AE137" s="120"/>
    </row>
    <row r="138" spans="9:31" ht="15">
      <c r="I138" s="8"/>
      <c r="J138" s="9"/>
      <c r="K138" s="9"/>
      <c r="L138" s="9"/>
      <c r="M138" s="9"/>
      <c r="N138" s="9"/>
      <c r="O138" s="9"/>
      <c r="P138" s="9"/>
      <c r="Q138" s="9"/>
      <c r="R138" s="120"/>
      <c r="S138" s="120"/>
      <c r="T138" s="120"/>
      <c r="U138" s="120"/>
      <c r="V138" s="120"/>
      <c r="W138" s="120"/>
      <c r="X138" s="120"/>
      <c r="Y138" s="120"/>
      <c r="Z138" s="120"/>
      <c r="AA138" s="120"/>
      <c r="AB138" s="120"/>
      <c r="AC138" s="120"/>
      <c r="AD138" s="120"/>
      <c r="AE138" s="120"/>
    </row>
    <row r="139" spans="9:31" ht="15">
      <c r="I139" s="8"/>
      <c r="J139" s="9"/>
      <c r="K139" s="9"/>
      <c r="L139" s="9"/>
      <c r="M139" s="9"/>
      <c r="N139" s="9"/>
      <c r="O139" s="9"/>
      <c r="P139" s="9"/>
      <c r="Q139" s="9"/>
      <c r="R139" s="120"/>
      <c r="S139" s="120"/>
      <c r="T139" s="120"/>
      <c r="U139" s="120"/>
      <c r="V139" s="120"/>
      <c r="W139" s="120"/>
      <c r="X139" s="120"/>
      <c r="Y139" s="120"/>
      <c r="Z139" s="120"/>
      <c r="AA139" s="120"/>
      <c r="AB139" s="120"/>
      <c r="AC139" s="120"/>
      <c r="AD139" s="120"/>
      <c r="AE139" s="120"/>
    </row>
    <row r="140" spans="9:31" ht="15">
      <c r="I140" s="8"/>
      <c r="J140" s="120"/>
      <c r="K140" s="120"/>
      <c r="L140" s="120"/>
      <c r="M140" s="120"/>
      <c r="N140" s="120"/>
      <c r="O140" s="120"/>
      <c r="P140" s="120"/>
      <c r="Q140" s="120"/>
      <c r="R140" s="120"/>
      <c r="S140" s="120"/>
      <c r="T140" s="120"/>
      <c r="U140" s="120"/>
      <c r="V140" s="120"/>
      <c r="W140" s="120"/>
      <c r="X140" s="120"/>
      <c r="Y140" s="120"/>
      <c r="Z140" s="120"/>
      <c r="AA140" s="120"/>
      <c r="AB140" s="120"/>
      <c r="AC140" s="120"/>
      <c r="AD140" s="120"/>
      <c r="AE140" s="120"/>
    </row>
    <row r="141" spans="9:31" ht="15">
      <c r="I141" s="8"/>
      <c r="J141" s="120"/>
      <c r="K141" s="120"/>
      <c r="L141" s="120"/>
      <c r="M141" s="120"/>
      <c r="N141" s="120"/>
      <c r="O141" s="120"/>
      <c r="P141" s="120"/>
      <c r="Q141" s="120"/>
      <c r="R141" s="120"/>
      <c r="S141" s="120"/>
      <c r="T141" s="120"/>
      <c r="U141" s="120"/>
      <c r="V141" s="120"/>
      <c r="W141" s="120"/>
      <c r="X141" s="120"/>
      <c r="Y141" s="120"/>
      <c r="Z141" s="120"/>
      <c r="AA141" s="120"/>
      <c r="AB141" s="120"/>
      <c r="AC141" s="120"/>
      <c r="AD141" s="120"/>
      <c r="AE141" s="120"/>
    </row>
    <row r="142" spans="9:31" ht="15">
      <c r="I142" s="8"/>
      <c r="J142" s="120"/>
      <c r="K142" s="120"/>
      <c r="L142" s="120"/>
      <c r="M142" s="120"/>
      <c r="N142" s="120"/>
      <c r="O142" s="120"/>
      <c r="P142" s="120"/>
      <c r="Q142" s="120"/>
      <c r="R142" s="120"/>
      <c r="S142" s="120"/>
      <c r="T142" s="120"/>
      <c r="U142" s="120"/>
      <c r="V142" s="120"/>
      <c r="W142" s="120"/>
      <c r="X142" s="120"/>
      <c r="Y142" s="120"/>
      <c r="Z142" s="120"/>
      <c r="AA142" s="120"/>
      <c r="AB142" s="120"/>
      <c r="AC142" s="120"/>
      <c r="AD142" s="120"/>
      <c r="AE142" s="120"/>
    </row>
    <row r="143" spans="9:31" ht="15">
      <c r="I143" s="8"/>
      <c r="J143" s="9"/>
      <c r="K143" s="9"/>
      <c r="L143" s="9"/>
      <c r="M143" s="9"/>
      <c r="N143" s="9"/>
      <c r="O143" s="9"/>
      <c r="P143" s="9"/>
      <c r="Q143" s="9"/>
      <c r="R143" s="120"/>
      <c r="S143" s="120"/>
      <c r="T143" s="120"/>
      <c r="U143" s="120"/>
      <c r="V143" s="120"/>
      <c r="W143" s="120"/>
      <c r="X143" s="120"/>
      <c r="Y143" s="120"/>
      <c r="Z143" s="120"/>
      <c r="AA143" s="120"/>
      <c r="AB143" s="120"/>
      <c r="AC143" s="120"/>
      <c r="AD143" s="120"/>
      <c r="AE143" s="120"/>
    </row>
    <row r="144" spans="9:31" ht="15">
      <c r="I144" s="8"/>
      <c r="J144" s="120"/>
      <c r="K144" s="120"/>
      <c r="L144" s="120"/>
      <c r="M144" s="120"/>
      <c r="N144" s="120"/>
      <c r="O144" s="120"/>
      <c r="P144" s="120"/>
      <c r="Q144" s="120"/>
      <c r="R144" s="120"/>
      <c r="S144" s="120"/>
      <c r="T144" s="120"/>
      <c r="U144" s="120"/>
      <c r="V144" s="120"/>
      <c r="W144" s="120"/>
      <c r="X144" s="120"/>
      <c r="Y144" s="120"/>
      <c r="Z144" s="120"/>
      <c r="AA144" s="120"/>
      <c r="AB144" s="120"/>
      <c r="AC144" s="120"/>
      <c r="AD144" s="120"/>
      <c r="AE144" s="120"/>
    </row>
    <row r="145" spans="9:31" ht="15">
      <c r="I145" s="8"/>
      <c r="J145" s="120"/>
      <c r="K145" s="120"/>
      <c r="L145" s="120"/>
      <c r="M145" s="120"/>
      <c r="N145" s="120"/>
      <c r="O145" s="120"/>
      <c r="P145" s="120"/>
      <c r="Q145" s="120"/>
      <c r="R145" s="120"/>
      <c r="S145" s="120"/>
      <c r="T145" s="120"/>
      <c r="U145" s="120"/>
      <c r="V145" s="120"/>
      <c r="W145" s="120"/>
      <c r="X145" s="120"/>
      <c r="Y145" s="120"/>
      <c r="Z145" s="120"/>
      <c r="AA145" s="120"/>
      <c r="AB145" s="120"/>
      <c r="AC145" s="120"/>
      <c r="AD145" s="120"/>
      <c r="AE145" s="120"/>
    </row>
    <row r="146" spans="9:31" ht="15">
      <c r="I146" s="262"/>
      <c r="J146" s="263"/>
      <c r="K146" s="263"/>
      <c r="L146" s="263"/>
      <c r="M146" s="263"/>
      <c r="N146" s="263"/>
      <c r="O146" s="263"/>
      <c r="P146" s="263"/>
      <c r="Q146" s="263"/>
      <c r="R146" s="259"/>
      <c r="S146" s="259"/>
      <c r="T146" s="259"/>
      <c r="U146" s="259"/>
      <c r="V146" s="259"/>
      <c r="W146" s="259"/>
      <c r="X146" s="259"/>
      <c r="Y146" s="259"/>
      <c r="Z146" s="259"/>
      <c r="AA146" s="259"/>
      <c r="AB146" s="259"/>
      <c r="AC146" s="259"/>
      <c r="AD146" s="259"/>
      <c r="AE146" s="259"/>
    </row>
    <row r="147" spans="9:31" ht="15">
      <c r="I147" s="8"/>
      <c r="J147" s="9"/>
      <c r="K147" s="9"/>
      <c r="L147" s="9"/>
      <c r="M147" s="9"/>
      <c r="N147" s="9"/>
      <c r="O147" s="9"/>
      <c r="P147" s="9"/>
      <c r="Q147" s="9"/>
      <c r="R147" s="120"/>
      <c r="S147" s="120"/>
      <c r="T147" s="120"/>
      <c r="U147" s="120"/>
      <c r="V147" s="120"/>
      <c r="W147" s="120"/>
      <c r="X147" s="120"/>
      <c r="Y147" s="120"/>
      <c r="Z147" s="120"/>
      <c r="AA147" s="120"/>
      <c r="AB147" s="120"/>
      <c r="AC147" s="120"/>
      <c r="AD147" s="120"/>
      <c r="AE147" s="120"/>
    </row>
    <row r="148" spans="9:31" ht="15">
      <c r="I148" s="8"/>
      <c r="J148" s="9"/>
      <c r="K148" s="9"/>
      <c r="L148" s="9"/>
      <c r="M148" s="9"/>
      <c r="N148" s="9"/>
      <c r="O148" s="9"/>
      <c r="P148" s="9"/>
      <c r="Q148" s="9"/>
      <c r="R148" s="120"/>
      <c r="S148" s="120"/>
      <c r="T148" s="120"/>
      <c r="U148" s="120"/>
      <c r="V148" s="120"/>
      <c r="W148" s="120"/>
      <c r="X148" s="120"/>
      <c r="Y148" s="120"/>
      <c r="Z148" s="120"/>
      <c r="AA148" s="120"/>
      <c r="AB148" s="120"/>
      <c r="AC148" s="120"/>
      <c r="AD148" s="120"/>
      <c r="AE148" s="120"/>
    </row>
    <row r="149" spans="9:31" ht="15">
      <c r="I149" s="8"/>
      <c r="J149" s="9"/>
      <c r="K149" s="9"/>
      <c r="L149" s="9"/>
      <c r="M149" s="9"/>
      <c r="N149" s="9"/>
      <c r="O149" s="9"/>
      <c r="P149" s="9"/>
      <c r="Q149" s="9"/>
      <c r="R149" s="120"/>
      <c r="S149" s="120"/>
      <c r="T149" s="120"/>
      <c r="U149" s="120"/>
      <c r="V149" s="120"/>
      <c r="W149" s="120"/>
      <c r="X149" s="120"/>
      <c r="Y149" s="120"/>
      <c r="Z149" s="120"/>
      <c r="AA149" s="120"/>
      <c r="AB149" s="120"/>
      <c r="AC149" s="120"/>
      <c r="AD149" s="120"/>
      <c r="AE149" s="120"/>
    </row>
    <row r="150" spans="9:31" ht="15">
      <c r="I150" s="8"/>
      <c r="J150" s="9"/>
      <c r="K150" s="9"/>
      <c r="L150" s="9"/>
      <c r="M150" s="9"/>
      <c r="N150" s="9"/>
      <c r="O150" s="9"/>
      <c r="P150" s="9"/>
      <c r="Q150" s="9"/>
      <c r="R150" s="120"/>
      <c r="S150" s="120"/>
      <c r="T150" s="120"/>
      <c r="U150" s="120"/>
      <c r="V150" s="120"/>
      <c r="W150" s="120"/>
      <c r="X150" s="120"/>
      <c r="Y150" s="120"/>
      <c r="Z150" s="120"/>
      <c r="AA150" s="120"/>
      <c r="AB150" s="120"/>
      <c r="AC150" s="120"/>
      <c r="AD150" s="120"/>
      <c r="AE150" s="120"/>
    </row>
    <row r="151" spans="9:31" ht="15">
      <c r="I151" s="8"/>
      <c r="J151" s="9"/>
      <c r="K151" s="9"/>
      <c r="L151" s="9"/>
      <c r="M151" s="9"/>
      <c r="N151" s="9"/>
      <c r="O151" s="9"/>
      <c r="P151" s="9"/>
      <c r="Q151" s="9"/>
      <c r="R151" s="120"/>
      <c r="S151" s="120"/>
      <c r="T151" s="120"/>
      <c r="U151" s="120"/>
      <c r="V151" s="120"/>
      <c r="W151" s="120"/>
      <c r="X151" s="120"/>
      <c r="Y151" s="120"/>
      <c r="Z151" s="120"/>
      <c r="AA151" s="120"/>
      <c r="AB151" s="120"/>
      <c r="AC151" s="120"/>
      <c r="AD151" s="120"/>
      <c r="AE151" s="120"/>
    </row>
    <row r="152" spans="9:31" ht="15">
      <c r="I152" s="8"/>
      <c r="J152" s="9"/>
      <c r="K152" s="9"/>
      <c r="L152" s="9"/>
      <c r="M152" s="9"/>
      <c r="N152" s="9"/>
      <c r="O152" s="9"/>
      <c r="P152" s="9"/>
      <c r="Q152" s="9"/>
      <c r="R152" s="120"/>
      <c r="S152" s="120"/>
      <c r="T152" s="120"/>
      <c r="U152" s="120"/>
      <c r="V152" s="120"/>
      <c r="W152" s="120"/>
      <c r="X152" s="120"/>
      <c r="Y152" s="120"/>
      <c r="Z152" s="120"/>
      <c r="AA152" s="120"/>
      <c r="AB152" s="120"/>
      <c r="AC152" s="120"/>
      <c r="AD152" s="120"/>
      <c r="AE152" s="120"/>
    </row>
    <row r="153" spans="9:31" ht="15">
      <c r="I153" s="8"/>
      <c r="J153" s="9"/>
      <c r="K153" s="9"/>
      <c r="L153" s="9"/>
      <c r="M153" s="9"/>
      <c r="N153" s="9"/>
      <c r="O153" s="9"/>
      <c r="P153" s="9"/>
      <c r="Q153" s="9"/>
      <c r="R153" s="120"/>
      <c r="S153" s="120"/>
      <c r="T153" s="120"/>
      <c r="U153" s="120"/>
      <c r="V153" s="120"/>
      <c r="W153" s="120"/>
      <c r="X153" s="120"/>
      <c r="Y153" s="120"/>
      <c r="Z153" s="120"/>
      <c r="AA153" s="120"/>
      <c r="AB153" s="120"/>
      <c r="AC153" s="120"/>
      <c r="AD153" s="120"/>
      <c r="AE153" s="120"/>
    </row>
    <row r="154" spans="9:31" ht="15">
      <c r="I154" s="8"/>
      <c r="J154" s="9"/>
      <c r="K154" s="9"/>
      <c r="L154" s="9"/>
      <c r="M154" s="9"/>
      <c r="N154" s="9"/>
      <c r="O154" s="9"/>
      <c r="P154" s="9"/>
      <c r="Q154" s="9"/>
      <c r="R154" s="120"/>
      <c r="S154" s="120"/>
      <c r="T154" s="120"/>
      <c r="U154" s="120"/>
      <c r="V154" s="120"/>
      <c r="W154" s="120"/>
      <c r="X154" s="120"/>
      <c r="Y154" s="120"/>
      <c r="Z154" s="120"/>
      <c r="AA154" s="120"/>
      <c r="AB154" s="120"/>
      <c r="AC154" s="120"/>
      <c r="AD154" s="120"/>
      <c r="AE154" s="120"/>
    </row>
    <row r="155" spans="9:31" ht="15">
      <c r="I155" s="8"/>
      <c r="J155" s="9"/>
      <c r="K155" s="9"/>
      <c r="L155" s="9"/>
      <c r="M155" s="9"/>
      <c r="N155" s="9"/>
      <c r="O155" s="9"/>
      <c r="P155" s="9"/>
      <c r="Q155" s="9"/>
      <c r="R155" s="120"/>
      <c r="S155" s="120"/>
      <c r="T155" s="120"/>
      <c r="U155" s="120"/>
      <c r="V155" s="120"/>
      <c r="W155" s="120"/>
      <c r="X155" s="120"/>
      <c r="Y155" s="120"/>
      <c r="Z155" s="120"/>
      <c r="AA155" s="120"/>
      <c r="AB155" s="120"/>
      <c r="AC155" s="120"/>
      <c r="AD155" s="120"/>
      <c r="AE155" s="120"/>
    </row>
    <row r="156" spans="9:31" ht="15">
      <c r="I156" s="8"/>
      <c r="J156" s="9"/>
      <c r="K156" s="9"/>
      <c r="L156" s="9"/>
      <c r="M156" s="9"/>
      <c r="N156" s="9"/>
      <c r="O156" s="9"/>
      <c r="P156" s="9"/>
      <c r="Q156" s="9"/>
      <c r="R156" s="120"/>
      <c r="S156" s="120"/>
      <c r="T156" s="120"/>
      <c r="U156" s="120"/>
      <c r="V156" s="120"/>
      <c r="W156" s="120"/>
      <c r="X156" s="120"/>
      <c r="Y156" s="120"/>
      <c r="Z156" s="120"/>
      <c r="AA156" s="120"/>
      <c r="AB156" s="120"/>
      <c r="AC156" s="120"/>
      <c r="AD156" s="120"/>
      <c r="AE156" s="120"/>
    </row>
    <row r="157" spans="9:31" ht="15">
      <c r="I157" s="8"/>
      <c r="J157" s="9"/>
      <c r="K157" s="9"/>
      <c r="L157" s="9"/>
      <c r="M157" s="9"/>
      <c r="N157" s="9"/>
      <c r="O157" s="9"/>
      <c r="P157" s="9"/>
      <c r="Q157" s="9"/>
      <c r="R157" s="120"/>
      <c r="S157" s="120"/>
      <c r="T157" s="120"/>
      <c r="U157" s="120"/>
      <c r="V157" s="120"/>
      <c r="W157" s="120"/>
      <c r="X157" s="120"/>
      <c r="Y157" s="120"/>
      <c r="Z157" s="120"/>
      <c r="AA157" s="120"/>
      <c r="AB157" s="120"/>
      <c r="AC157" s="120"/>
      <c r="AD157" s="120"/>
      <c r="AE157" s="120"/>
    </row>
    <row r="158" spans="9:31" ht="15">
      <c r="I158" s="8"/>
      <c r="J158" s="9"/>
      <c r="K158" s="9"/>
      <c r="L158" s="9"/>
      <c r="M158" s="9"/>
      <c r="N158" s="9"/>
      <c r="O158" s="9"/>
      <c r="P158" s="9"/>
      <c r="Q158" s="9"/>
      <c r="R158" s="120"/>
      <c r="S158" s="120"/>
      <c r="T158" s="120"/>
      <c r="U158" s="120"/>
      <c r="V158" s="120"/>
      <c r="W158" s="120"/>
      <c r="X158" s="120"/>
      <c r="Y158" s="120"/>
      <c r="Z158" s="120"/>
      <c r="AA158" s="120"/>
      <c r="AB158" s="120"/>
      <c r="AC158" s="120"/>
      <c r="AD158" s="120"/>
      <c r="AE158" s="120"/>
    </row>
    <row r="159" spans="9:31" ht="15">
      <c r="I159" s="8"/>
      <c r="J159" s="9"/>
      <c r="K159" s="9"/>
      <c r="L159" s="9"/>
      <c r="M159" s="9"/>
      <c r="N159" s="9"/>
      <c r="O159" s="9"/>
      <c r="P159" s="9"/>
      <c r="Q159" s="9"/>
      <c r="R159" s="120"/>
      <c r="S159" s="120"/>
      <c r="T159" s="120"/>
      <c r="U159" s="120"/>
      <c r="V159" s="120"/>
      <c r="W159" s="120"/>
      <c r="X159" s="120"/>
      <c r="Y159" s="120"/>
      <c r="Z159" s="120"/>
      <c r="AA159" s="120"/>
      <c r="AB159" s="120"/>
      <c r="AC159" s="120"/>
      <c r="AD159" s="120"/>
      <c r="AE159" s="120"/>
    </row>
    <row r="160" spans="9:31" ht="15">
      <c r="I160" s="8"/>
      <c r="J160" s="9"/>
      <c r="K160" s="9"/>
      <c r="L160" s="9"/>
      <c r="M160" s="9"/>
      <c r="N160" s="9"/>
      <c r="O160" s="9"/>
      <c r="P160" s="9"/>
      <c r="Q160" s="9"/>
      <c r="R160" s="120"/>
      <c r="S160" s="120"/>
      <c r="T160" s="120"/>
      <c r="U160" s="120"/>
      <c r="V160" s="120"/>
      <c r="W160" s="120"/>
      <c r="X160" s="120"/>
      <c r="Y160" s="120"/>
      <c r="Z160" s="120"/>
      <c r="AA160" s="120"/>
      <c r="AB160" s="120"/>
      <c r="AC160" s="120"/>
      <c r="AD160" s="120"/>
      <c r="AE160" s="120"/>
    </row>
    <row r="161" spans="9:31" ht="15">
      <c r="I161" s="8"/>
      <c r="J161" s="9"/>
      <c r="K161" s="9"/>
      <c r="L161" s="9"/>
      <c r="M161" s="9"/>
      <c r="N161" s="9"/>
      <c r="O161" s="9"/>
      <c r="P161" s="9"/>
      <c r="Q161" s="9"/>
      <c r="R161" s="120"/>
      <c r="S161" s="120"/>
      <c r="T161" s="120"/>
      <c r="U161" s="120"/>
      <c r="V161" s="120"/>
      <c r="W161" s="120"/>
      <c r="X161" s="120"/>
      <c r="Y161" s="120"/>
      <c r="Z161" s="120"/>
      <c r="AA161" s="120"/>
      <c r="AB161" s="120"/>
      <c r="AC161" s="120"/>
      <c r="AD161" s="120"/>
      <c r="AE161" s="120"/>
    </row>
    <row r="162" spans="9:31" ht="15">
      <c r="I162" s="8"/>
      <c r="J162" s="9"/>
      <c r="K162" s="9"/>
      <c r="L162" s="9"/>
      <c r="M162" s="9"/>
      <c r="N162" s="9"/>
      <c r="O162" s="9"/>
      <c r="P162" s="9"/>
      <c r="Q162" s="9"/>
      <c r="R162" s="120"/>
      <c r="S162" s="120"/>
      <c r="T162" s="120"/>
      <c r="U162" s="120"/>
      <c r="V162" s="120"/>
      <c r="W162" s="120"/>
      <c r="X162" s="120"/>
      <c r="Y162" s="120"/>
      <c r="Z162" s="120"/>
      <c r="AA162" s="120"/>
      <c r="AB162" s="120"/>
      <c r="AC162" s="120"/>
      <c r="AD162" s="120"/>
      <c r="AE162" s="120"/>
    </row>
    <row r="163" spans="9:31" ht="15">
      <c r="I163" s="8"/>
      <c r="J163" s="9"/>
      <c r="K163" s="9"/>
      <c r="L163" s="9"/>
      <c r="M163" s="9"/>
      <c r="N163" s="9"/>
      <c r="O163" s="9"/>
      <c r="P163" s="9"/>
      <c r="Q163" s="9"/>
      <c r="R163" s="120"/>
      <c r="S163" s="120"/>
      <c r="T163" s="120"/>
      <c r="U163" s="120"/>
      <c r="V163" s="120"/>
      <c r="W163" s="120"/>
      <c r="X163" s="120"/>
      <c r="Y163" s="120"/>
      <c r="Z163" s="120"/>
      <c r="AA163" s="120"/>
      <c r="AB163" s="120"/>
      <c r="AC163" s="120"/>
      <c r="AD163" s="120"/>
      <c r="AE163" s="120"/>
    </row>
    <row r="164" spans="9:31" ht="15">
      <c r="I164" s="260"/>
      <c r="J164" s="276"/>
      <c r="K164" s="276"/>
      <c r="L164" s="276"/>
      <c r="M164" s="276"/>
      <c r="N164" s="276"/>
      <c r="O164" s="276"/>
      <c r="P164" s="276"/>
      <c r="Q164" s="276"/>
      <c r="R164" s="261"/>
      <c r="S164" s="261"/>
      <c r="T164" s="261"/>
      <c r="U164" s="261"/>
      <c r="V164" s="261"/>
      <c r="W164" s="261"/>
      <c r="X164" s="261"/>
      <c r="Y164" s="261"/>
      <c r="Z164" s="261"/>
      <c r="AA164" s="261"/>
      <c r="AB164" s="261"/>
      <c r="AC164" s="261"/>
      <c r="AD164" s="261"/>
      <c r="AE164" s="261"/>
    </row>
    <row r="165" spans="9:31" ht="15">
      <c r="I165" s="260"/>
      <c r="J165" s="276"/>
      <c r="K165" s="276"/>
      <c r="L165" s="276"/>
      <c r="M165" s="276"/>
      <c r="N165" s="276"/>
      <c r="O165" s="276"/>
      <c r="P165" s="276"/>
      <c r="Q165" s="276"/>
      <c r="R165" s="261"/>
      <c r="S165" s="261"/>
      <c r="T165" s="261"/>
      <c r="U165" s="261"/>
      <c r="V165" s="261"/>
      <c r="W165" s="261"/>
      <c r="X165" s="261"/>
      <c r="Y165" s="261"/>
      <c r="Z165" s="261"/>
      <c r="AA165" s="261"/>
      <c r="AB165" s="261"/>
      <c r="AC165" s="261"/>
      <c r="AD165" s="261"/>
      <c r="AE165" s="261"/>
    </row>
    <row r="166" spans="9:31" ht="15">
      <c r="I166" s="8"/>
      <c r="J166" s="9"/>
      <c r="K166" s="9"/>
      <c r="L166" s="9"/>
      <c r="M166" s="9"/>
      <c r="N166" s="9"/>
      <c r="O166" s="9"/>
      <c r="P166" s="9"/>
      <c r="Q166" s="9"/>
      <c r="R166" s="120"/>
      <c r="S166" s="120"/>
      <c r="T166" s="120"/>
      <c r="U166" s="120"/>
      <c r="V166" s="120"/>
      <c r="W166" s="120"/>
      <c r="X166" s="120"/>
      <c r="Y166" s="120"/>
      <c r="Z166" s="120"/>
      <c r="AA166" s="120"/>
      <c r="AB166" s="120"/>
      <c r="AC166" s="120"/>
      <c r="AD166" s="120"/>
      <c r="AE166" s="120"/>
    </row>
    <row r="167" spans="9:31" ht="15">
      <c r="I167" s="8"/>
      <c r="J167" s="9"/>
      <c r="K167" s="9"/>
      <c r="L167" s="9"/>
      <c r="M167" s="9"/>
      <c r="N167" s="9"/>
      <c r="O167" s="9"/>
      <c r="P167" s="9"/>
      <c r="Q167" s="9"/>
      <c r="R167" s="120"/>
      <c r="S167" s="120"/>
      <c r="T167" s="120"/>
      <c r="U167" s="120"/>
      <c r="V167" s="120"/>
      <c r="W167" s="120"/>
      <c r="X167" s="120"/>
      <c r="Y167" s="120"/>
      <c r="Z167" s="120"/>
      <c r="AA167" s="120"/>
      <c r="AB167" s="120"/>
      <c r="AC167" s="120"/>
      <c r="AD167" s="120"/>
      <c r="AE167" s="120"/>
    </row>
    <row r="168" spans="9:31" ht="15">
      <c r="I168" s="8"/>
      <c r="J168" s="9"/>
      <c r="K168" s="9"/>
      <c r="L168" s="9"/>
      <c r="M168" s="9"/>
      <c r="N168" s="9"/>
      <c r="O168" s="9"/>
      <c r="P168" s="9"/>
      <c r="Q168" s="9"/>
      <c r="R168" s="120"/>
      <c r="S168" s="120"/>
      <c r="T168" s="120"/>
      <c r="U168" s="120"/>
      <c r="V168" s="120"/>
      <c r="W168" s="120"/>
      <c r="X168" s="120"/>
      <c r="Y168" s="120"/>
      <c r="Z168" s="120"/>
      <c r="AA168" s="120"/>
      <c r="AB168" s="120"/>
      <c r="AC168" s="120"/>
      <c r="AD168" s="120"/>
      <c r="AE168" s="120"/>
    </row>
    <row r="169" spans="9:31" ht="15">
      <c r="I169" s="8"/>
      <c r="J169" s="9"/>
      <c r="K169" s="9"/>
      <c r="L169" s="9"/>
      <c r="M169" s="9"/>
      <c r="N169" s="9"/>
      <c r="O169" s="9"/>
      <c r="P169" s="9"/>
      <c r="Q169" s="9"/>
      <c r="R169" s="120"/>
      <c r="S169" s="120"/>
      <c r="T169" s="120"/>
      <c r="U169" s="120"/>
      <c r="V169" s="120"/>
      <c r="W169" s="120"/>
      <c r="X169" s="120"/>
      <c r="Y169" s="120"/>
      <c r="Z169" s="120"/>
      <c r="AA169" s="120"/>
      <c r="AB169" s="120"/>
      <c r="AC169" s="120"/>
      <c r="AD169" s="120"/>
      <c r="AE169" s="120"/>
    </row>
    <row r="170" spans="9:31" ht="15">
      <c r="I170" s="8"/>
      <c r="J170" s="9"/>
      <c r="K170" s="9"/>
      <c r="L170" s="9"/>
      <c r="M170" s="9"/>
      <c r="N170" s="9"/>
      <c r="O170" s="9"/>
      <c r="P170" s="9"/>
      <c r="Q170" s="9"/>
      <c r="R170" s="120"/>
      <c r="S170" s="120"/>
      <c r="T170" s="120"/>
      <c r="U170" s="120"/>
      <c r="V170" s="120"/>
      <c r="W170" s="120"/>
      <c r="X170" s="120"/>
      <c r="Y170" s="120"/>
      <c r="Z170" s="120"/>
      <c r="AA170" s="120"/>
      <c r="AB170" s="120"/>
      <c r="AC170" s="120"/>
      <c r="AD170" s="120"/>
      <c r="AE170" s="120"/>
    </row>
    <row r="171" spans="9:31" ht="15">
      <c r="I171" s="8"/>
      <c r="J171" s="9"/>
      <c r="K171" s="9"/>
      <c r="L171" s="9"/>
      <c r="M171" s="9"/>
      <c r="N171" s="9"/>
      <c r="O171" s="9"/>
      <c r="P171" s="9"/>
      <c r="Q171" s="9"/>
      <c r="R171" s="120"/>
      <c r="S171" s="120"/>
      <c r="T171" s="120"/>
      <c r="U171" s="120"/>
      <c r="V171" s="120"/>
      <c r="W171" s="120"/>
      <c r="X171" s="120"/>
      <c r="Y171" s="120"/>
      <c r="Z171" s="120"/>
      <c r="AA171" s="120"/>
      <c r="AB171" s="120"/>
      <c r="AC171" s="120"/>
      <c r="AD171" s="120"/>
      <c r="AE171" s="120"/>
    </row>
    <row r="172" spans="9:31" ht="15">
      <c r="I172" s="8"/>
      <c r="J172" s="9"/>
      <c r="K172" s="9"/>
      <c r="L172" s="9"/>
      <c r="M172" s="9"/>
      <c r="N172" s="9"/>
      <c r="O172" s="9"/>
      <c r="P172" s="9"/>
      <c r="Q172" s="9"/>
      <c r="R172" s="120"/>
      <c r="S172" s="120"/>
      <c r="T172" s="120"/>
      <c r="U172" s="120"/>
      <c r="V172" s="120"/>
      <c r="W172" s="120"/>
      <c r="X172" s="120"/>
      <c r="Y172" s="120"/>
      <c r="Z172" s="120"/>
      <c r="AA172" s="120"/>
      <c r="AB172" s="120"/>
      <c r="AC172" s="120"/>
      <c r="AD172" s="120"/>
      <c r="AE172" s="120"/>
    </row>
    <row r="173" spans="9:31" ht="15">
      <c r="I173" s="8"/>
      <c r="J173" s="9"/>
      <c r="K173" s="9"/>
      <c r="L173" s="9"/>
      <c r="M173" s="9"/>
      <c r="N173" s="9"/>
      <c r="O173" s="9"/>
      <c r="P173" s="9"/>
      <c r="Q173" s="9"/>
      <c r="R173" s="120"/>
      <c r="S173" s="120"/>
      <c r="T173" s="120"/>
      <c r="U173" s="120"/>
      <c r="V173" s="120"/>
      <c r="W173" s="120"/>
      <c r="X173" s="120"/>
      <c r="Y173" s="120"/>
      <c r="Z173" s="120"/>
      <c r="AA173" s="120"/>
      <c r="AB173" s="120"/>
      <c r="AC173" s="120"/>
      <c r="AD173" s="120"/>
      <c r="AE173" s="120"/>
    </row>
    <row r="174" spans="9:31" ht="15">
      <c r="I174" s="8"/>
      <c r="J174" s="9"/>
      <c r="K174" s="9"/>
      <c r="L174" s="9"/>
      <c r="M174" s="9"/>
      <c r="N174" s="9"/>
      <c r="O174" s="9"/>
      <c r="P174" s="9"/>
      <c r="Q174" s="9"/>
      <c r="R174" s="120"/>
      <c r="S174" s="120"/>
      <c r="T174" s="120"/>
      <c r="U174" s="120"/>
      <c r="V174" s="120"/>
      <c r="W174" s="120"/>
      <c r="X174" s="120"/>
      <c r="Y174" s="120"/>
      <c r="Z174" s="120"/>
      <c r="AA174" s="120"/>
      <c r="AB174" s="120"/>
      <c r="AC174" s="120"/>
      <c r="AD174" s="120"/>
      <c r="AE174" s="120"/>
    </row>
    <row r="175" spans="9:31" ht="15">
      <c r="I175" s="8"/>
      <c r="J175" s="9"/>
      <c r="K175" s="9"/>
      <c r="L175" s="9"/>
      <c r="M175" s="9"/>
      <c r="N175" s="9"/>
      <c r="O175" s="9"/>
      <c r="P175" s="9"/>
      <c r="Q175" s="9"/>
      <c r="R175" s="120"/>
      <c r="S175" s="120"/>
      <c r="T175" s="120"/>
      <c r="U175" s="120"/>
      <c r="V175" s="120"/>
      <c r="W175" s="120"/>
      <c r="X175" s="120"/>
      <c r="Y175" s="120"/>
      <c r="Z175" s="120"/>
      <c r="AA175" s="120"/>
      <c r="AB175" s="120"/>
      <c r="AC175" s="120"/>
      <c r="AD175" s="120"/>
      <c r="AE175" s="120"/>
    </row>
    <row r="176" spans="9:31" ht="15">
      <c r="I176" s="8"/>
      <c r="J176" s="9"/>
      <c r="K176" s="9"/>
      <c r="L176" s="9"/>
      <c r="M176" s="9"/>
      <c r="N176" s="9"/>
      <c r="O176" s="9"/>
      <c r="P176" s="9"/>
      <c r="Q176" s="9"/>
      <c r="R176" s="120"/>
      <c r="S176" s="120"/>
      <c r="T176" s="120"/>
      <c r="U176" s="120"/>
      <c r="V176" s="120"/>
      <c r="W176" s="120"/>
      <c r="X176" s="120"/>
      <c r="Y176" s="120"/>
      <c r="Z176" s="120"/>
      <c r="AA176" s="120"/>
      <c r="AB176" s="120"/>
      <c r="AC176" s="120"/>
      <c r="AD176" s="120"/>
      <c r="AE176" s="120"/>
    </row>
    <row r="177" spans="9:31" ht="15">
      <c r="I177" s="8"/>
      <c r="J177" s="9"/>
      <c r="K177" s="9"/>
      <c r="L177" s="9"/>
      <c r="M177" s="9"/>
      <c r="N177" s="9"/>
      <c r="O177" s="9"/>
      <c r="P177" s="9"/>
      <c r="Q177" s="9"/>
      <c r="R177" s="120"/>
      <c r="S177" s="120"/>
      <c r="T177" s="120"/>
      <c r="U177" s="120"/>
      <c r="V177" s="120"/>
      <c r="W177" s="120"/>
      <c r="X177" s="120"/>
      <c r="Y177" s="120"/>
      <c r="Z177" s="120"/>
      <c r="AA177" s="120"/>
      <c r="AB177" s="120"/>
      <c r="AC177" s="120"/>
      <c r="AD177" s="120"/>
      <c r="AE177" s="120"/>
    </row>
    <row r="178" spans="9:31" ht="15">
      <c r="I178" s="8"/>
      <c r="J178" s="9"/>
      <c r="K178" s="9"/>
      <c r="L178" s="9"/>
      <c r="M178" s="9"/>
      <c r="N178" s="9"/>
      <c r="O178" s="9"/>
      <c r="P178" s="9"/>
      <c r="Q178" s="9"/>
      <c r="R178" s="120"/>
      <c r="S178" s="120"/>
      <c r="T178" s="120"/>
      <c r="U178" s="120"/>
      <c r="V178" s="120"/>
      <c r="W178" s="120"/>
      <c r="X178" s="120"/>
      <c r="Y178" s="120"/>
      <c r="Z178" s="120"/>
      <c r="AA178" s="120"/>
      <c r="AB178" s="120"/>
      <c r="AC178" s="120"/>
      <c r="AD178" s="120"/>
      <c r="AE178" s="120"/>
    </row>
    <row r="179" spans="9:31" ht="15">
      <c r="I179" s="8"/>
      <c r="J179" s="9"/>
      <c r="K179" s="9"/>
      <c r="L179" s="9"/>
      <c r="M179" s="9"/>
      <c r="N179" s="9"/>
      <c r="O179" s="9"/>
      <c r="P179" s="9"/>
      <c r="Q179" s="9"/>
      <c r="R179" s="120"/>
      <c r="S179" s="120"/>
      <c r="T179" s="120"/>
      <c r="U179" s="120"/>
      <c r="V179" s="120"/>
      <c r="W179" s="120"/>
      <c r="X179" s="120"/>
      <c r="Y179" s="120"/>
      <c r="Z179" s="120"/>
      <c r="AA179" s="120"/>
      <c r="AB179" s="120"/>
      <c r="AC179" s="120"/>
      <c r="AD179" s="120"/>
      <c r="AE179" s="120"/>
    </row>
    <row r="180" spans="9:31" ht="15">
      <c r="I180" s="8"/>
      <c r="J180" s="9"/>
      <c r="K180" s="9"/>
      <c r="L180" s="9"/>
      <c r="M180" s="9"/>
      <c r="N180" s="9"/>
      <c r="O180" s="9"/>
      <c r="P180" s="9"/>
      <c r="Q180" s="9"/>
      <c r="R180" s="120"/>
      <c r="S180" s="120"/>
      <c r="T180" s="120"/>
      <c r="U180" s="120"/>
      <c r="V180" s="120"/>
      <c r="W180" s="120"/>
      <c r="X180" s="120"/>
      <c r="Y180" s="120"/>
      <c r="Z180" s="120"/>
      <c r="AA180" s="120"/>
      <c r="AB180" s="120"/>
      <c r="AC180" s="120"/>
      <c r="AD180" s="120"/>
      <c r="AE180" s="120"/>
    </row>
    <row r="181" spans="9:31" ht="15">
      <c r="I181" s="8"/>
      <c r="J181" s="9"/>
      <c r="K181" s="9"/>
      <c r="L181" s="9"/>
      <c r="M181" s="9"/>
      <c r="N181" s="9"/>
      <c r="O181" s="9"/>
      <c r="P181" s="9"/>
      <c r="Q181" s="9"/>
      <c r="R181" s="120"/>
      <c r="S181" s="120"/>
      <c r="T181" s="120"/>
      <c r="U181" s="120"/>
      <c r="V181" s="120"/>
      <c r="W181" s="120"/>
      <c r="X181" s="120"/>
      <c r="Y181" s="120"/>
      <c r="Z181" s="120"/>
      <c r="AA181" s="120"/>
      <c r="AB181" s="120"/>
      <c r="AC181" s="120"/>
      <c r="AD181" s="120"/>
      <c r="AE181" s="120"/>
    </row>
    <row r="182" spans="9:31" ht="15">
      <c r="I182" s="8"/>
      <c r="J182" s="264"/>
      <c r="K182" s="264"/>
      <c r="L182" s="264"/>
      <c r="M182" s="264"/>
      <c r="N182" s="264"/>
      <c r="O182" s="264"/>
      <c r="P182" s="264"/>
      <c r="Q182" s="264"/>
      <c r="R182" s="264"/>
      <c r="S182" s="264"/>
      <c r="T182" s="264"/>
      <c r="U182" s="264"/>
      <c r="V182" s="264"/>
      <c r="W182" s="264"/>
      <c r="X182" s="264"/>
      <c r="Y182" s="264"/>
      <c r="Z182" s="264"/>
      <c r="AA182" s="264"/>
      <c r="AB182" s="264"/>
      <c r="AC182" s="264"/>
      <c r="AD182" s="264"/>
      <c r="AE182" s="264"/>
    </row>
    <row r="183" spans="9:31" ht="15">
      <c r="I183" s="8"/>
      <c r="J183" s="264"/>
      <c r="K183" s="264"/>
      <c r="L183" s="264"/>
      <c r="M183" s="264"/>
      <c r="N183" s="264"/>
      <c r="O183" s="264"/>
      <c r="P183" s="264"/>
      <c r="Q183" s="264"/>
      <c r="R183" s="264"/>
      <c r="S183" s="264"/>
      <c r="T183" s="264"/>
      <c r="U183" s="264"/>
      <c r="V183" s="264"/>
      <c r="W183" s="264"/>
      <c r="X183" s="264"/>
      <c r="Y183" s="264"/>
      <c r="Z183" s="264"/>
      <c r="AA183" s="264"/>
      <c r="AB183" s="264"/>
      <c r="AC183" s="264"/>
      <c r="AD183" s="264"/>
      <c r="AE183" s="264"/>
    </row>
    <row r="184" spans="9:31" ht="15">
      <c r="I184" s="8"/>
      <c r="J184" s="120"/>
      <c r="K184" s="120"/>
      <c r="L184" s="120"/>
      <c r="M184" s="120"/>
      <c r="N184" s="120"/>
      <c r="O184" s="120"/>
      <c r="P184" s="120"/>
      <c r="Q184" s="120"/>
      <c r="R184" s="120"/>
      <c r="S184" s="120"/>
      <c r="T184" s="120"/>
      <c r="U184" s="120"/>
      <c r="V184" s="120"/>
      <c r="W184" s="120"/>
      <c r="X184" s="120"/>
      <c r="Y184" s="120"/>
      <c r="Z184" s="120"/>
      <c r="AA184" s="120"/>
      <c r="AB184" s="120"/>
      <c r="AC184" s="120"/>
      <c r="AD184" s="120"/>
      <c r="AE184" s="120"/>
    </row>
    <row r="185" spans="9:31" ht="15">
      <c r="I185" s="8"/>
      <c r="J185" s="120"/>
      <c r="K185" s="120"/>
      <c r="L185" s="120"/>
      <c r="M185" s="120"/>
      <c r="N185" s="120"/>
      <c r="O185" s="120"/>
      <c r="P185" s="120"/>
      <c r="Q185" s="120"/>
      <c r="R185" s="120"/>
      <c r="S185" s="120"/>
      <c r="T185" s="120"/>
      <c r="U185" s="120"/>
      <c r="V185" s="120"/>
      <c r="W185" s="120"/>
      <c r="X185" s="120"/>
      <c r="Y185" s="120"/>
      <c r="Z185" s="120"/>
      <c r="AA185" s="120"/>
      <c r="AB185" s="120"/>
      <c r="AC185" s="120"/>
      <c r="AD185" s="120"/>
      <c r="AE185" s="120"/>
    </row>
    <row r="186" spans="9:31" ht="15">
      <c r="I186" s="8"/>
      <c r="J186" s="9"/>
      <c r="K186" s="9"/>
      <c r="L186" s="9"/>
      <c r="M186" s="9"/>
      <c r="N186" s="9"/>
      <c r="O186" s="9"/>
      <c r="P186" s="9"/>
      <c r="Q186" s="9"/>
      <c r="R186" s="120"/>
      <c r="S186" s="120"/>
      <c r="T186" s="120"/>
      <c r="U186" s="120"/>
      <c r="V186" s="120"/>
      <c r="W186" s="120"/>
      <c r="X186" s="120"/>
      <c r="Y186" s="120"/>
      <c r="Z186" s="120"/>
      <c r="AA186" s="120"/>
      <c r="AB186" s="120"/>
      <c r="AC186" s="120"/>
      <c r="AD186" s="120"/>
      <c r="AE186" s="120"/>
    </row>
    <row r="187" spans="9:31" ht="15">
      <c r="I187" s="8"/>
      <c r="J187" s="9"/>
      <c r="K187" s="9"/>
      <c r="L187" s="9"/>
      <c r="M187" s="9"/>
      <c r="N187" s="9"/>
      <c r="O187" s="9"/>
      <c r="P187" s="9"/>
      <c r="Q187" s="9"/>
      <c r="R187" s="120"/>
      <c r="S187" s="120"/>
      <c r="T187" s="120"/>
      <c r="U187" s="120"/>
      <c r="V187" s="120"/>
      <c r="W187" s="120"/>
      <c r="X187" s="120"/>
      <c r="Y187" s="120"/>
      <c r="Z187" s="120"/>
      <c r="AA187" s="120"/>
      <c r="AB187" s="120"/>
      <c r="AC187" s="120"/>
      <c r="AD187" s="120"/>
      <c r="AE187" s="120"/>
    </row>
    <row r="188" spans="9:31" ht="15">
      <c r="I188" s="8"/>
      <c r="J188" s="9"/>
      <c r="K188" s="9"/>
      <c r="L188" s="9"/>
      <c r="M188" s="9"/>
      <c r="N188" s="9"/>
      <c r="O188" s="9"/>
      <c r="P188" s="9"/>
      <c r="Q188" s="9"/>
      <c r="R188" s="120"/>
      <c r="S188" s="120"/>
      <c r="T188" s="120"/>
      <c r="U188" s="120"/>
      <c r="V188" s="120"/>
      <c r="W188" s="120"/>
      <c r="X188" s="120"/>
      <c r="Y188" s="120"/>
      <c r="Z188" s="120"/>
      <c r="AA188" s="120"/>
      <c r="AB188" s="120"/>
      <c r="AC188" s="120"/>
      <c r="AD188" s="120"/>
      <c r="AE188" s="120"/>
    </row>
    <row r="189" spans="9:31" ht="15">
      <c r="I189" s="8"/>
      <c r="J189" s="9"/>
      <c r="K189" s="9"/>
      <c r="L189" s="9"/>
      <c r="M189" s="9"/>
      <c r="N189" s="9"/>
      <c r="O189" s="9"/>
      <c r="P189" s="9"/>
      <c r="Q189" s="9"/>
      <c r="R189" s="120"/>
      <c r="S189" s="120"/>
      <c r="T189" s="120"/>
      <c r="U189" s="120"/>
      <c r="V189" s="120"/>
      <c r="W189" s="120"/>
      <c r="X189" s="120"/>
      <c r="Y189" s="120"/>
      <c r="Z189" s="120"/>
      <c r="AA189" s="120"/>
      <c r="AB189" s="120"/>
      <c r="AC189" s="120"/>
      <c r="AD189" s="120"/>
      <c r="AE189" s="120"/>
    </row>
    <row r="190" spans="9:31" ht="15">
      <c r="I190" s="8"/>
      <c r="J190" s="9"/>
      <c r="K190" s="9"/>
      <c r="L190" s="9"/>
      <c r="M190" s="9"/>
      <c r="N190" s="9"/>
      <c r="O190" s="9"/>
      <c r="P190" s="9"/>
      <c r="Q190" s="9"/>
      <c r="R190" s="120"/>
      <c r="S190" s="120"/>
      <c r="T190" s="120"/>
      <c r="U190" s="120"/>
      <c r="V190" s="120"/>
      <c r="W190" s="120"/>
      <c r="X190" s="120"/>
      <c r="Y190" s="120"/>
      <c r="Z190" s="120"/>
      <c r="AA190" s="120"/>
      <c r="AB190" s="120"/>
      <c r="AC190" s="120"/>
      <c r="AD190" s="120"/>
      <c r="AE190" s="120"/>
    </row>
    <row r="191" spans="9:31" ht="15">
      <c r="I191" s="8"/>
      <c r="J191" s="9"/>
      <c r="K191" s="9"/>
      <c r="L191" s="9"/>
      <c r="M191" s="9"/>
      <c r="N191" s="9"/>
      <c r="O191" s="9"/>
      <c r="P191" s="9"/>
      <c r="Q191" s="9"/>
      <c r="R191" s="120"/>
      <c r="S191" s="120"/>
      <c r="T191" s="120"/>
      <c r="U191" s="120"/>
      <c r="V191" s="120"/>
      <c r="W191" s="120"/>
      <c r="X191" s="120"/>
      <c r="Y191" s="120"/>
      <c r="Z191" s="120"/>
      <c r="AA191" s="120"/>
      <c r="AB191" s="120"/>
      <c r="AC191" s="120"/>
      <c r="AD191" s="120"/>
      <c r="AE191" s="120"/>
    </row>
    <row r="192" spans="9:31" ht="15">
      <c r="I192" s="8"/>
      <c r="J192" s="9"/>
      <c r="K192" s="9"/>
      <c r="L192" s="9"/>
      <c r="M192" s="9"/>
      <c r="N192" s="9"/>
      <c r="O192" s="9"/>
      <c r="P192" s="9"/>
      <c r="Q192" s="9"/>
      <c r="R192" s="120"/>
      <c r="S192" s="120"/>
      <c r="T192" s="120"/>
      <c r="U192" s="120"/>
      <c r="V192" s="120"/>
      <c r="W192" s="120"/>
      <c r="X192" s="120"/>
      <c r="Y192" s="120"/>
      <c r="Z192" s="120"/>
      <c r="AA192" s="120"/>
      <c r="AB192" s="120"/>
      <c r="AC192" s="120"/>
      <c r="AD192" s="120"/>
      <c r="AE192" s="120"/>
    </row>
    <row r="193" spans="9:31" ht="15">
      <c r="I193" s="8"/>
      <c r="J193" s="9"/>
      <c r="K193" s="9"/>
      <c r="L193" s="9"/>
      <c r="M193" s="9"/>
      <c r="N193" s="9"/>
      <c r="O193" s="9"/>
      <c r="P193" s="9"/>
      <c r="Q193" s="9"/>
      <c r="R193" s="120"/>
      <c r="S193" s="120"/>
      <c r="T193" s="120"/>
      <c r="U193" s="120"/>
      <c r="V193" s="120"/>
      <c r="W193" s="120"/>
      <c r="X193" s="120"/>
      <c r="Y193" s="120"/>
      <c r="Z193" s="120"/>
      <c r="AA193" s="120"/>
      <c r="AB193" s="120"/>
      <c r="AC193" s="120"/>
      <c r="AD193" s="120"/>
      <c r="AE193" s="120"/>
    </row>
    <row r="194" spans="9:31" ht="15">
      <c r="I194" s="8"/>
      <c r="J194" s="9"/>
      <c r="K194" s="9"/>
      <c r="L194" s="9"/>
      <c r="M194" s="9"/>
      <c r="N194" s="9"/>
      <c r="O194" s="9"/>
      <c r="P194" s="9"/>
      <c r="Q194" s="9"/>
      <c r="R194" s="120"/>
      <c r="S194" s="120"/>
      <c r="T194" s="120"/>
      <c r="U194" s="120"/>
      <c r="V194" s="120"/>
      <c r="W194" s="120"/>
      <c r="X194" s="120"/>
      <c r="Y194" s="120"/>
      <c r="Z194" s="120"/>
      <c r="AA194" s="120"/>
      <c r="AB194" s="120"/>
      <c r="AC194" s="120"/>
      <c r="AD194" s="120"/>
      <c r="AE194" s="120"/>
    </row>
    <row r="195" spans="9:31" ht="15">
      <c r="I195" s="8"/>
      <c r="J195" s="9"/>
      <c r="K195" s="9"/>
      <c r="L195" s="9"/>
      <c r="M195" s="9"/>
      <c r="N195" s="9"/>
      <c r="O195" s="9"/>
      <c r="P195" s="9"/>
      <c r="Q195" s="9"/>
      <c r="R195" s="120"/>
      <c r="S195" s="120"/>
      <c r="T195" s="120"/>
      <c r="U195" s="120"/>
      <c r="V195" s="120"/>
      <c r="W195" s="120"/>
      <c r="X195" s="120"/>
      <c r="Y195" s="120"/>
      <c r="Z195" s="120"/>
      <c r="AA195" s="120"/>
      <c r="AB195" s="120"/>
      <c r="AC195" s="120"/>
      <c r="AD195" s="120"/>
      <c r="AE195" s="120"/>
    </row>
    <row r="196" spans="9:31" ht="15">
      <c r="I196" s="8"/>
      <c r="J196" s="9"/>
      <c r="K196" s="9"/>
      <c r="L196" s="9"/>
      <c r="M196" s="9"/>
      <c r="N196" s="9"/>
      <c r="O196" s="9"/>
      <c r="P196" s="9"/>
      <c r="Q196" s="9"/>
      <c r="R196" s="120"/>
      <c r="S196" s="120"/>
      <c r="T196" s="120"/>
      <c r="U196" s="120"/>
      <c r="V196" s="120"/>
      <c r="W196" s="120"/>
      <c r="X196" s="120"/>
      <c r="Y196" s="120"/>
      <c r="Z196" s="120"/>
      <c r="AA196" s="120"/>
      <c r="AB196" s="120"/>
      <c r="AC196" s="120"/>
      <c r="AD196" s="120"/>
      <c r="AE196" s="120"/>
    </row>
    <row r="197" spans="9:31" ht="15">
      <c r="I197" s="8"/>
      <c r="J197" s="9"/>
      <c r="K197" s="9"/>
      <c r="L197" s="9"/>
      <c r="M197" s="9"/>
      <c r="N197" s="9"/>
      <c r="O197" s="9"/>
      <c r="P197" s="9"/>
      <c r="Q197" s="9"/>
      <c r="R197" s="120"/>
      <c r="S197" s="120"/>
      <c r="T197" s="120"/>
      <c r="U197" s="120"/>
      <c r="V197" s="120"/>
      <c r="W197" s="120"/>
      <c r="X197" s="120"/>
      <c r="Y197" s="120"/>
      <c r="Z197" s="120"/>
      <c r="AA197" s="120"/>
      <c r="AB197" s="120"/>
      <c r="AC197" s="120"/>
      <c r="AD197" s="120"/>
      <c r="AE197" s="120"/>
    </row>
    <row r="198" spans="9:31" ht="15">
      <c r="I198" s="8"/>
      <c r="J198" s="9"/>
      <c r="K198" s="9"/>
      <c r="L198" s="9"/>
      <c r="M198" s="9"/>
      <c r="N198" s="9"/>
      <c r="O198" s="9"/>
      <c r="P198" s="9"/>
      <c r="Q198" s="9"/>
      <c r="R198" s="120"/>
      <c r="S198" s="120"/>
      <c r="T198" s="120"/>
      <c r="U198" s="120"/>
      <c r="V198" s="120"/>
      <c r="W198" s="120"/>
      <c r="X198" s="120"/>
      <c r="Y198" s="120"/>
      <c r="Z198" s="120"/>
      <c r="AA198" s="120"/>
      <c r="AB198" s="120"/>
      <c r="AC198" s="120"/>
      <c r="AD198" s="120"/>
      <c r="AE198" s="120"/>
    </row>
    <row r="199" spans="9:31" ht="15">
      <c r="I199" s="8"/>
      <c r="J199" s="9"/>
      <c r="K199" s="9"/>
      <c r="L199" s="9"/>
      <c r="M199" s="9"/>
      <c r="N199" s="9"/>
      <c r="O199" s="9"/>
      <c r="P199" s="9"/>
      <c r="Q199" s="9"/>
      <c r="R199" s="120"/>
      <c r="S199" s="120"/>
      <c r="T199" s="120"/>
      <c r="U199" s="120"/>
      <c r="V199" s="120"/>
      <c r="W199" s="120"/>
      <c r="X199" s="120"/>
      <c r="Y199" s="120"/>
      <c r="Z199" s="120"/>
      <c r="AA199" s="120"/>
      <c r="AB199" s="120"/>
      <c r="AC199" s="120"/>
      <c r="AD199" s="120"/>
      <c r="AE199" s="120"/>
    </row>
    <row r="200" spans="9:31" ht="15">
      <c r="I200" s="8"/>
      <c r="J200" s="9"/>
      <c r="K200" s="9"/>
      <c r="L200" s="9"/>
      <c r="M200" s="9"/>
      <c r="N200" s="9"/>
      <c r="O200" s="9"/>
      <c r="P200" s="9"/>
      <c r="Q200" s="9"/>
      <c r="R200" s="120"/>
      <c r="S200" s="120"/>
      <c r="T200" s="120"/>
      <c r="U200" s="120"/>
      <c r="V200" s="120"/>
      <c r="W200" s="120"/>
      <c r="X200" s="120"/>
      <c r="Y200" s="120"/>
      <c r="Z200" s="120"/>
      <c r="AA200" s="120"/>
      <c r="AB200" s="120"/>
      <c r="AC200" s="120"/>
      <c r="AD200" s="120"/>
      <c r="AE200" s="120"/>
    </row>
    <row r="201" spans="9:31" ht="15">
      <c r="I201" s="8"/>
      <c r="J201" s="9"/>
      <c r="K201" s="9"/>
      <c r="L201" s="9"/>
      <c r="M201" s="9"/>
      <c r="N201" s="9"/>
      <c r="O201" s="9"/>
      <c r="P201" s="9"/>
      <c r="Q201" s="9"/>
      <c r="R201" s="120"/>
      <c r="S201" s="120"/>
      <c r="T201" s="120"/>
      <c r="U201" s="120"/>
      <c r="V201" s="120"/>
      <c r="W201" s="120"/>
      <c r="X201" s="120"/>
      <c r="Y201" s="120"/>
      <c r="Z201" s="120"/>
      <c r="AA201" s="120"/>
      <c r="AB201" s="120"/>
      <c r="AC201" s="120"/>
      <c r="AD201" s="120"/>
      <c r="AE201" s="120"/>
    </row>
    <row r="202" spans="9:31" ht="15">
      <c r="I202" s="8"/>
      <c r="J202" s="9"/>
      <c r="K202" s="9"/>
      <c r="L202" s="9"/>
      <c r="M202" s="9"/>
      <c r="N202" s="9"/>
      <c r="O202" s="9"/>
      <c r="P202" s="9"/>
      <c r="Q202" s="9"/>
      <c r="R202" s="120"/>
      <c r="S202" s="120"/>
      <c r="T202" s="120"/>
      <c r="U202" s="120"/>
      <c r="V202" s="120"/>
      <c r="W202" s="120"/>
      <c r="X202" s="120"/>
      <c r="Y202" s="120"/>
      <c r="Z202" s="120"/>
      <c r="AA202" s="120"/>
      <c r="AB202" s="120"/>
      <c r="AC202" s="120"/>
      <c r="AD202" s="120"/>
      <c r="AE202" s="120"/>
    </row>
    <row r="203" spans="9:31" ht="15">
      <c r="I203" s="8"/>
      <c r="J203" s="9"/>
      <c r="K203" s="9"/>
      <c r="L203" s="9"/>
      <c r="M203" s="9"/>
      <c r="N203" s="9"/>
      <c r="O203" s="9"/>
      <c r="P203" s="9"/>
      <c r="Q203" s="9"/>
      <c r="R203" s="120"/>
      <c r="S203" s="120"/>
      <c r="T203" s="120"/>
      <c r="U203" s="120"/>
      <c r="V203" s="120"/>
      <c r="W203" s="120"/>
      <c r="X203" s="120"/>
      <c r="Y203" s="120"/>
      <c r="Z203" s="120"/>
      <c r="AA203" s="120"/>
      <c r="AB203" s="120"/>
      <c r="AC203" s="120"/>
      <c r="AD203" s="120"/>
      <c r="AE203" s="120"/>
    </row>
    <row r="204" spans="9:31" ht="15">
      <c r="I204" s="8"/>
      <c r="J204" s="9"/>
      <c r="K204" s="9"/>
      <c r="L204" s="9"/>
      <c r="M204" s="9"/>
      <c r="N204" s="9"/>
      <c r="O204" s="9"/>
      <c r="P204" s="9"/>
      <c r="Q204" s="9"/>
      <c r="R204" s="120"/>
      <c r="S204" s="120"/>
      <c r="T204" s="120"/>
      <c r="U204" s="120"/>
      <c r="V204" s="120"/>
      <c r="W204" s="120"/>
      <c r="X204" s="120"/>
      <c r="Y204" s="120"/>
      <c r="Z204" s="120"/>
      <c r="AA204" s="120"/>
      <c r="AB204" s="120"/>
      <c r="AC204" s="120"/>
      <c r="AD204" s="120"/>
      <c r="AE204" s="120"/>
    </row>
    <row r="205" spans="9:31" ht="15">
      <c r="I205" s="8"/>
      <c r="J205" s="9"/>
      <c r="K205" s="9"/>
      <c r="L205" s="9"/>
      <c r="M205" s="9"/>
      <c r="N205" s="9"/>
      <c r="O205" s="9"/>
      <c r="P205" s="9"/>
      <c r="Q205" s="9"/>
      <c r="R205" s="120"/>
      <c r="S205" s="120"/>
      <c r="T205" s="120"/>
      <c r="U205" s="120"/>
      <c r="V205" s="120"/>
      <c r="W205" s="120"/>
      <c r="X205" s="120"/>
      <c r="Y205" s="120"/>
      <c r="Z205" s="120"/>
      <c r="AA205" s="120"/>
      <c r="AB205" s="120"/>
      <c r="AC205" s="120"/>
      <c r="AD205" s="120"/>
      <c r="AE205" s="120"/>
    </row>
    <row r="206" spans="9:31" ht="15">
      <c r="I206" s="8"/>
      <c r="J206" s="9"/>
      <c r="K206" s="9"/>
      <c r="L206" s="9"/>
      <c r="M206" s="9"/>
      <c r="N206" s="9"/>
      <c r="O206" s="9"/>
      <c r="P206" s="9"/>
      <c r="Q206" s="9"/>
      <c r="R206" s="120"/>
      <c r="S206" s="120"/>
      <c r="T206" s="120"/>
      <c r="U206" s="120"/>
      <c r="V206" s="120"/>
      <c r="W206" s="120"/>
      <c r="X206" s="120"/>
      <c r="Y206" s="120"/>
      <c r="Z206" s="120"/>
      <c r="AA206" s="120"/>
      <c r="AB206" s="120"/>
      <c r="AC206" s="120"/>
      <c r="AD206" s="120"/>
      <c r="AE206" s="120"/>
    </row>
    <row r="207" spans="9:31" ht="15">
      <c r="I207" s="8"/>
      <c r="J207" s="9"/>
      <c r="K207" s="9"/>
      <c r="L207" s="9"/>
      <c r="M207" s="9"/>
      <c r="N207" s="9"/>
      <c r="O207" s="9"/>
      <c r="P207" s="9"/>
      <c r="Q207" s="9"/>
      <c r="R207" s="120"/>
      <c r="S207" s="120"/>
      <c r="T207" s="120"/>
      <c r="U207" s="120"/>
      <c r="V207" s="120"/>
      <c r="W207" s="120"/>
      <c r="X207" s="120"/>
      <c r="Y207" s="120"/>
      <c r="Z207" s="120"/>
      <c r="AA207" s="120"/>
      <c r="AB207" s="120"/>
      <c r="AC207" s="120"/>
      <c r="AD207" s="120"/>
      <c r="AE207" s="120"/>
    </row>
    <row r="208" spans="9:31" ht="15">
      <c r="I208" s="8"/>
      <c r="J208" s="9"/>
      <c r="K208" s="9"/>
      <c r="L208" s="9"/>
      <c r="M208" s="9"/>
      <c r="N208" s="9"/>
      <c r="O208" s="9"/>
      <c r="P208" s="9"/>
      <c r="Q208" s="9"/>
      <c r="R208" s="120"/>
      <c r="S208" s="120"/>
      <c r="T208" s="120"/>
      <c r="U208" s="120"/>
      <c r="V208" s="120"/>
      <c r="W208" s="120"/>
      <c r="X208" s="120"/>
      <c r="Y208" s="120"/>
      <c r="Z208" s="120"/>
      <c r="AA208" s="120"/>
      <c r="AB208" s="120"/>
      <c r="AC208" s="120"/>
      <c r="AD208" s="120"/>
      <c r="AE208" s="120"/>
    </row>
    <row r="209" spans="9:31" ht="15">
      <c r="I209" s="8"/>
      <c r="J209" s="9"/>
      <c r="K209" s="9"/>
      <c r="L209" s="9"/>
      <c r="M209" s="9"/>
      <c r="N209" s="9"/>
      <c r="O209" s="9"/>
      <c r="P209" s="9"/>
      <c r="Q209" s="9"/>
      <c r="R209" s="120"/>
      <c r="S209" s="120"/>
      <c r="T209" s="120"/>
      <c r="U209" s="120"/>
      <c r="V209" s="120"/>
      <c r="W209" s="120"/>
      <c r="X209" s="120"/>
      <c r="Y209" s="120"/>
      <c r="Z209" s="120"/>
      <c r="AA209" s="120"/>
      <c r="AB209" s="120"/>
      <c r="AC209" s="120"/>
      <c r="AD209" s="120"/>
      <c r="AE209" s="120"/>
    </row>
    <row r="210" spans="9:31" ht="15">
      <c r="I210" s="8"/>
      <c r="J210" s="120"/>
      <c r="K210" s="120"/>
      <c r="L210" s="120"/>
      <c r="M210" s="120"/>
      <c r="N210" s="120"/>
      <c r="O210" s="120"/>
      <c r="P210" s="120"/>
      <c r="Q210" s="120"/>
      <c r="R210" s="120"/>
      <c r="S210" s="120"/>
      <c r="T210" s="120"/>
      <c r="U210" s="120"/>
      <c r="V210" s="120"/>
      <c r="W210" s="120"/>
      <c r="X210" s="120"/>
      <c r="Y210" s="120"/>
      <c r="Z210" s="120"/>
      <c r="AA210" s="120"/>
      <c r="AB210" s="120"/>
      <c r="AC210" s="120"/>
      <c r="AD210" s="120"/>
      <c r="AE210" s="120"/>
    </row>
    <row r="211" spans="9:31" ht="15">
      <c r="I211" s="8"/>
      <c r="J211" s="9"/>
      <c r="K211" s="9"/>
      <c r="L211" s="9"/>
      <c r="M211" s="9"/>
      <c r="N211" s="9"/>
      <c r="O211" s="9"/>
      <c r="P211" s="9"/>
      <c r="Q211" s="9"/>
      <c r="R211" s="120"/>
      <c r="S211" s="120"/>
      <c r="T211" s="120"/>
      <c r="U211" s="120"/>
      <c r="V211" s="120"/>
      <c r="W211" s="120"/>
      <c r="X211" s="120"/>
      <c r="Y211" s="120"/>
      <c r="Z211" s="120"/>
      <c r="AA211" s="120"/>
      <c r="AB211" s="120"/>
      <c r="AC211" s="120"/>
      <c r="AD211" s="120"/>
      <c r="AE211" s="120"/>
    </row>
    <row r="212" spans="9:31" ht="15">
      <c r="I212" s="8"/>
      <c r="J212" s="9"/>
      <c r="K212" s="9"/>
      <c r="L212" s="9"/>
      <c r="M212" s="9"/>
      <c r="N212" s="9"/>
      <c r="O212" s="9"/>
      <c r="P212" s="9"/>
      <c r="Q212" s="9"/>
      <c r="R212" s="120"/>
      <c r="S212" s="120"/>
      <c r="T212" s="120"/>
      <c r="U212" s="120"/>
      <c r="V212" s="120"/>
      <c r="W212" s="120"/>
      <c r="X212" s="120"/>
      <c r="Y212" s="120"/>
      <c r="Z212" s="120"/>
      <c r="AA212" s="120"/>
      <c r="AB212" s="120"/>
      <c r="AC212" s="120"/>
      <c r="AD212" s="120"/>
      <c r="AE212" s="120"/>
    </row>
    <row r="213" spans="9:31" ht="15">
      <c r="I213" s="8"/>
      <c r="J213" s="9"/>
      <c r="K213" s="9"/>
      <c r="L213" s="9"/>
      <c r="M213" s="9"/>
      <c r="N213" s="9"/>
      <c r="O213" s="9"/>
      <c r="P213" s="9"/>
      <c r="Q213" s="9"/>
      <c r="R213" s="120"/>
      <c r="S213" s="120"/>
      <c r="T213" s="120"/>
      <c r="U213" s="120"/>
      <c r="V213" s="120"/>
      <c r="W213" s="120"/>
      <c r="X213" s="120"/>
      <c r="Y213" s="120"/>
      <c r="Z213" s="120"/>
      <c r="AA213" s="120"/>
      <c r="AB213" s="120"/>
      <c r="AC213" s="120"/>
      <c r="AD213" s="120"/>
      <c r="AE213" s="120"/>
    </row>
    <row r="214" spans="9:31" ht="15">
      <c r="I214" s="8"/>
      <c r="J214" s="9"/>
      <c r="K214" s="9"/>
      <c r="L214" s="9"/>
      <c r="M214" s="9"/>
      <c r="N214" s="9"/>
      <c r="O214" s="9"/>
      <c r="P214" s="9"/>
      <c r="Q214" s="9"/>
      <c r="R214" s="120"/>
      <c r="S214" s="120"/>
      <c r="T214" s="120"/>
      <c r="U214" s="120"/>
      <c r="V214" s="120"/>
      <c r="W214" s="120"/>
      <c r="X214" s="120"/>
      <c r="Y214" s="120"/>
      <c r="Z214" s="120"/>
      <c r="AA214" s="120"/>
      <c r="AB214" s="120"/>
      <c r="AC214" s="120"/>
      <c r="AD214" s="120"/>
      <c r="AE214" s="120"/>
    </row>
    <row r="215" spans="9:31" ht="15">
      <c r="I215" s="8"/>
      <c r="J215" s="9"/>
      <c r="K215" s="9"/>
      <c r="L215" s="9"/>
      <c r="M215" s="9"/>
      <c r="N215" s="9"/>
      <c r="O215" s="9"/>
      <c r="P215" s="9"/>
      <c r="Q215" s="9"/>
      <c r="R215" s="120"/>
      <c r="S215" s="120"/>
      <c r="T215" s="120"/>
      <c r="U215" s="120"/>
      <c r="V215" s="120"/>
      <c r="W215" s="120"/>
      <c r="X215" s="120"/>
      <c r="Y215" s="120"/>
      <c r="Z215" s="120"/>
      <c r="AA215" s="120"/>
      <c r="AB215" s="120"/>
      <c r="AC215" s="120"/>
      <c r="AD215" s="120"/>
      <c r="AE215" s="120"/>
    </row>
    <row r="216" spans="9:31" ht="15">
      <c r="I216" s="8"/>
      <c r="J216" s="9"/>
      <c r="K216" s="9"/>
      <c r="L216" s="9"/>
      <c r="M216" s="9"/>
      <c r="N216" s="9"/>
      <c r="O216" s="9"/>
      <c r="P216" s="9"/>
      <c r="Q216" s="9"/>
      <c r="R216" s="120"/>
      <c r="S216" s="120"/>
      <c r="T216" s="120"/>
      <c r="U216" s="120"/>
      <c r="V216" s="120"/>
      <c r="W216" s="120"/>
      <c r="X216" s="120"/>
      <c r="Y216" s="120"/>
      <c r="Z216" s="120"/>
      <c r="AA216" s="120"/>
      <c r="AB216" s="120"/>
      <c r="AC216" s="120"/>
      <c r="AD216" s="120"/>
      <c r="AE216" s="120"/>
    </row>
    <row r="217" spans="9:31" ht="15">
      <c r="I217" s="8"/>
      <c r="J217" s="9"/>
      <c r="K217" s="9"/>
      <c r="L217" s="9"/>
      <c r="M217" s="9"/>
      <c r="N217" s="9"/>
      <c r="O217" s="9"/>
      <c r="P217" s="9"/>
      <c r="Q217" s="9"/>
      <c r="R217" s="120"/>
      <c r="S217" s="120"/>
      <c r="T217" s="120"/>
      <c r="U217" s="120"/>
      <c r="V217" s="120"/>
      <c r="W217" s="120"/>
      <c r="X217" s="120"/>
      <c r="Y217" s="120"/>
      <c r="Z217" s="120"/>
      <c r="AA217" s="120"/>
      <c r="AB217" s="120"/>
      <c r="AC217" s="120"/>
      <c r="AD217" s="120"/>
      <c r="AE217" s="120"/>
    </row>
    <row r="218" spans="9:31" ht="15">
      <c r="I218" s="8"/>
      <c r="J218" s="9"/>
      <c r="K218" s="9"/>
      <c r="L218" s="9"/>
      <c r="M218" s="9"/>
      <c r="N218" s="9"/>
      <c r="O218" s="9"/>
      <c r="P218" s="9"/>
      <c r="Q218" s="9"/>
      <c r="R218" s="120"/>
      <c r="S218" s="120"/>
      <c r="T218" s="120"/>
      <c r="U218" s="120"/>
      <c r="V218" s="120"/>
      <c r="W218" s="120"/>
      <c r="X218" s="120"/>
      <c r="Y218" s="120"/>
      <c r="Z218" s="120"/>
      <c r="AA218" s="120"/>
      <c r="AB218" s="120"/>
      <c r="AC218" s="120"/>
      <c r="AD218" s="120"/>
      <c r="AE218" s="120"/>
    </row>
    <row r="219" spans="9:31" ht="15">
      <c r="I219" s="8"/>
      <c r="J219" s="9"/>
      <c r="K219" s="9"/>
      <c r="L219" s="9"/>
      <c r="M219" s="9"/>
      <c r="N219" s="9"/>
      <c r="O219" s="9"/>
      <c r="P219" s="9"/>
      <c r="Q219" s="9"/>
      <c r="R219" s="120"/>
      <c r="S219" s="120"/>
      <c r="T219" s="120"/>
      <c r="U219" s="120"/>
      <c r="V219" s="120"/>
      <c r="W219" s="120"/>
      <c r="X219" s="120"/>
      <c r="Y219" s="120"/>
      <c r="Z219" s="120"/>
      <c r="AA219" s="120"/>
      <c r="AB219" s="120"/>
      <c r="AC219" s="120"/>
      <c r="AD219" s="120"/>
      <c r="AE219" s="120"/>
    </row>
    <row r="220" spans="9:31" ht="15">
      <c r="I220" s="8"/>
      <c r="J220" s="9"/>
      <c r="K220" s="9"/>
      <c r="L220" s="9"/>
      <c r="M220" s="9"/>
      <c r="N220" s="9"/>
      <c r="O220" s="9"/>
      <c r="P220" s="9"/>
      <c r="Q220" s="9"/>
      <c r="R220" s="120"/>
      <c r="S220" s="120"/>
      <c r="T220" s="120"/>
      <c r="U220" s="120"/>
      <c r="V220" s="120"/>
      <c r="W220" s="120"/>
      <c r="X220" s="120"/>
      <c r="Y220" s="120"/>
      <c r="Z220" s="120"/>
      <c r="AA220" s="120"/>
      <c r="AB220" s="120"/>
      <c r="AC220" s="120"/>
      <c r="AD220" s="120"/>
      <c r="AE220" s="120"/>
    </row>
    <row r="221" spans="9:31" ht="15">
      <c r="I221" s="8"/>
      <c r="J221" s="9"/>
      <c r="K221" s="9"/>
      <c r="L221" s="9"/>
      <c r="M221" s="9"/>
      <c r="N221" s="9"/>
      <c r="O221" s="9"/>
      <c r="P221" s="9"/>
      <c r="Q221" s="9"/>
      <c r="R221" s="120"/>
      <c r="S221" s="120"/>
      <c r="T221" s="120"/>
      <c r="U221" s="120"/>
      <c r="V221" s="120"/>
      <c r="W221" s="120"/>
      <c r="X221" s="120"/>
      <c r="Y221" s="120"/>
      <c r="Z221" s="120"/>
      <c r="AA221" s="120"/>
      <c r="AB221" s="120"/>
      <c r="AC221" s="120"/>
      <c r="AD221" s="120"/>
      <c r="AE221" s="120"/>
    </row>
    <row r="222" spans="9:31" ht="15">
      <c r="I222" s="8"/>
      <c r="J222" s="9"/>
      <c r="K222" s="9"/>
      <c r="L222" s="9"/>
      <c r="M222" s="9"/>
      <c r="N222" s="9"/>
      <c r="O222" s="9"/>
      <c r="P222" s="9"/>
      <c r="Q222" s="9"/>
      <c r="R222" s="120"/>
      <c r="S222" s="120"/>
      <c r="T222" s="120"/>
      <c r="U222" s="120"/>
      <c r="V222" s="120"/>
      <c r="W222" s="120"/>
      <c r="X222" s="120"/>
      <c r="Y222" s="120"/>
      <c r="Z222" s="120"/>
      <c r="AA222" s="120"/>
      <c r="AB222" s="120"/>
      <c r="AC222" s="120"/>
      <c r="AD222" s="120"/>
      <c r="AE222" s="120"/>
    </row>
    <row r="223" spans="9:31" ht="15">
      <c r="I223" s="8"/>
      <c r="J223" s="120"/>
      <c r="K223" s="120"/>
      <c r="L223" s="120"/>
      <c r="M223" s="120"/>
      <c r="N223" s="120"/>
      <c r="O223" s="120"/>
      <c r="P223" s="120"/>
      <c r="Q223" s="120"/>
      <c r="R223" s="120"/>
      <c r="S223" s="120"/>
      <c r="T223" s="120"/>
      <c r="U223" s="120"/>
      <c r="V223" s="120"/>
      <c r="W223" s="120"/>
      <c r="X223" s="120"/>
      <c r="Y223" s="120"/>
      <c r="Z223" s="120"/>
      <c r="AA223" s="120"/>
      <c r="AB223" s="120"/>
      <c r="AC223" s="120"/>
      <c r="AD223" s="120"/>
      <c r="AE223" s="120"/>
    </row>
    <row r="224" spans="9:31" ht="15">
      <c r="I224" s="8"/>
      <c r="J224" s="120"/>
      <c r="K224" s="120"/>
      <c r="L224" s="120"/>
      <c r="M224" s="120"/>
      <c r="N224" s="120"/>
      <c r="O224" s="120"/>
      <c r="P224" s="120"/>
      <c r="Q224" s="120"/>
      <c r="R224" s="120"/>
      <c r="S224" s="120"/>
      <c r="T224" s="120"/>
      <c r="U224" s="120"/>
      <c r="V224" s="120"/>
      <c r="W224" s="120"/>
      <c r="X224" s="120"/>
      <c r="Y224" s="120"/>
      <c r="Z224" s="120"/>
      <c r="AA224" s="120"/>
      <c r="AB224" s="120"/>
      <c r="AC224" s="120"/>
      <c r="AD224" s="120"/>
      <c r="AE224" s="120"/>
    </row>
    <row r="225" spans="9:31" ht="15">
      <c r="I225" s="8"/>
      <c r="J225" s="120"/>
      <c r="K225" s="120"/>
      <c r="L225" s="120"/>
      <c r="M225" s="120"/>
      <c r="N225" s="120"/>
      <c r="O225" s="120"/>
      <c r="P225" s="120"/>
      <c r="Q225" s="120"/>
      <c r="R225" s="120"/>
      <c r="S225" s="120"/>
      <c r="T225" s="120"/>
      <c r="U225" s="120"/>
      <c r="V225" s="120"/>
      <c r="W225" s="120"/>
      <c r="X225" s="120"/>
      <c r="Y225" s="120"/>
      <c r="Z225" s="120"/>
      <c r="AA225" s="120"/>
      <c r="AB225" s="120"/>
      <c r="AC225" s="120"/>
      <c r="AD225" s="120"/>
      <c r="AE225" s="120"/>
    </row>
    <row r="226" spans="9:31" ht="15">
      <c r="I226" s="8"/>
      <c r="J226" s="120"/>
      <c r="K226" s="120"/>
      <c r="L226" s="120"/>
      <c r="M226" s="120"/>
      <c r="N226" s="120"/>
      <c r="O226" s="120"/>
      <c r="P226" s="120"/>
      <c r="Q226" s="120"/>
      <c r="R226" s="120"/>
      <c r="S226" s="120"/>
      <c r="T226" s="120"/>
      <c r="U226" s="120"/>
      <c r="V226" s="120"/>
      <c r="W226" s="120"/>
      <c r="X226" s="120"/>
      <c r="Y226" s="120"/>
      <c r="Z226" s="120"/>
      <c r="AA226" s="120"/>
      <c r="AB226" s="120"/>
      <c r="AC226" s="120"/>
      <c r="AD226" s="120"/>
      <c r="AE226" s="120"/>
    </row>
    <row r="227" spans="9:31" ht="15">
      <c r="I227" s="8"/>
      <c r="J227" s="120"/>
      <c r="K227" s="120"/>
      <c r="L227" s="120"/>
      <c r="M227" s="120"/>
      <c r="N227" s="120"/>
      <c r="O227" s="120"/>
      <c r="P227" s="120"/>
      <c r="Q227" s="120"/>
      <c r="R227" s="120"/>
      <c r="S227" s="120"/>
      <c r="T227" s="120"/>
      <c r="U227" s="120"/>
      <c r="V227" s="120"/>
      <c r="W227" s="120"/>
      <c r="X227" s="120"/>
      <c r="Y227" s="120"/>
      <c r="Z227" s="120"/>
      <c r="AA227" s="120"/>
      <c r="AB227" s="120"/>
      <c r="AC227" s="120"/>
      <c r="AD227" s="120"/>
      <c r="AE227" s="120"/>
    </row>
    <row r="228" spans="9:31" ht="15">
      <c r="I228" s="8"/>
      <c r="J228" s="120"/>
      <c r="K228" s="120"/>
      <c r="L228" s="120"/>
      <c r="M228" s="120"/>
      <c r="N228" s="120"/>
      <c r="O228" s="120"/>
      <c r="P228" s="120"/>
      <c r="Q228" s="120"/>
      <c r="R228" s="120"/>
      <c r="S228" s="120"/>
      <c r="T228" s="120"/>
      <c r="U228" s="120"/>
      <c r="V228" s="120"/>
      <c r="W228" s="120"/>
      <c r="X228" s="120"/>
      <c r="Y228" s="120"/>
      <c r="Z228" s="120"/>
      <c r="AA228" s="120"/>
      <c r="AB228" s="120"/>
      <c r="AC228" s="120"/>
      <c r="AD228" s="120"/>
      <c r="AE228" s="120"/>
    </row>
    <row r="229" spans="9:31" ht="15">
      <c r="I229" s="8"/>
      <c r="J229" s="120"/>
      <c r="K229" s="120"/>
      <c r="L229" s="120"/>
      <c r="M229" s="120"/>
      <c r="N229" s="120"/>
      <c r="O229" s="120"/>
      <c r="P229" s="120"/>
      <c r="Q229" s="120"/>
      <c r="R229" s="120"/>
      <c r="S229" s="120"/>
      <c r="T229" s="120"/>
      <c r="U229" s="120"/>
      <c r="V229" s="120"/>
      <c r="W229" s="120"/>
      <c r="X229" s="120"/>
      <c r="Y229" s="120"/>
      <c r="Z229" s="120"/>
      <c r="AA229" s="120"/>
      <c r="AB229" s="120"/>
      <c r="AC229" s="120"/>
      <c r="AD229" s="120"/>
      <c r="AE229" s="120"/>
    </row>
    <row r="230" spans="9:31" ht="15">
      <c r="I230" s="8"/>
      <c r="J230" s="120"/>
      <c r="K230" s="120"/>
      <c r="L230" s="120"/>
      <c r="M230" s="120"/>
      <c r="N230" s="120"/>
      <c r="O230" s="120"/>
      <c r="P230" s="120"/>
      <c r="Q230" s="120"/>
      <c r="R230" s="120"/>
      <c r="S230" s="120"/>
      <c r="T230" s="120"/>
      <c r="U230" s="120"/>
      <c r="V230" s="120"/>
      <c r="W230" s="120"/>
      <c r="X230" s="120"/>
      <c r="Y230" s="120"/>
      <c r="Z230" s="120"/>
      <c r="AA230" s="120"/>
      <c r="AB230" s="120"/>
      <c r="AC230" s="120"/>
      <c r="AD230" s="120"/>
      <c r="AE230" s="120"/>
    </row>
    <row r="231" spans="9:31" ht="15">
      <c r="I231" s="8"/>
      <c r="J231" s="120"/>
      <c r="K231" s="120"/>
      <c r="L231" s="120"/>
      <c r="M231" s="120"/>
      <c r="N231" s="120"/>
      <c r="O231" s="120"/>
      <c r="P231" s="120"/>
      <c r="Q231" s="120"/>
      <c r="R231" s="120"/>
      <c r="S231" s="120"/>
      <c r="T231" s="120"/>
      <c r="U231" s="120"/>
      <c r="V231" s="120"/>
      <c r="W231" s="120"/>
      <c r="X231" s="120"/>
      <c r="Y231" s="120"/>
      <c r="Z231" s="120"/>
      <c r="AA231" s="120"/>
      <c r="AB231" s="120"/>
      <c r="AC231" s="120"/>
      <c r="AD231" s="120"/>
      <c r="AE231" s="120"/>
    </row>
    <row r="232" spans="9:31" ht="15">
      <c r="I232" s="8"/>
      <c r="J232" s="120"/>
      <c r="K232" s="120"/>
      <c r="L232" s="120"/>
      <c r="M232" s="120"/>
      <c r="N232" s="120"/>
      <c r="O232" s="120"/>
      <c r="P232" s="120"/>
      <c r="Q232" s="120"/>
      <c r="R232" s="120"/>
      <c r="S232" s="120"/>
      <c r="T232" s="120"/>
      <c r="U232" s="120"/>
      <c r="V232" s="120"/>
      <c r="W232" s="120"/>
      <c r="X232" s="120"/>
      <c r="Y232" s="120"/>
      <c r="Z232" s="120"/>
      <c r="AA232" s="120"/>
      <c r="AB232" s="120"/>
      <c r="AC232" s="120"/>
      <c r="AD232" s="120"/>
      <c r="AE232" s="120"/>
    </row>
    <row r="233" spans="9:31" ht="15">
      <c r="I233" s="8"/>
      <c r="J233" s="120"/>
      <c r="K233" s="120"/>
      <c r="L233" s="120"/>
      <c r="M233" s="120"/>
      <c r="N233" s="120"/>
      <c r="O233" s="120"/>
      <c r="P233" s="120"/>
      <c r="Q233" s="120"/>
      <c r="R233" s="120"/>
      <c r="S233" s="120"/>
      <c r="T233" s="120"/>
      <c r="U233" s="120"/>
      <c r="V233" s="120"/>
      <c r="W233" s="120"/>
      <c r="X233" s="120"/>
      <c r="Y233" s="120"/>
      <c r="Z233" s="120"/>
      <c r="AA233" s="120"/>
      <c r="AB233" s="120"/>
      <c r="AC233" s="120"/>
      <c r="AD233" s="120"/>
      <c r="AE233" s="120"/>
    </row>
    <row r="234" spans="9:31" ht="15">
      <c r="I234" s="8"/>
      <c r="J234" s="120"/>
      <c r="K234" s="120"/>
      <c r="L234" s="120"/>
      <c r="M234" s="120"/>
      <c r="N234" s="120"/>
      <c r="O234" s="120"/>
      <c r="P234" s="120"/>
      <c r="Q234" s="120"/>
      <c r="R234" s="120"/>
      <c r="S234" s="120"/>
      <c r="T234" s="120"/>
      <c r="U234" s="120"/>
      <c r="V234" s="120"/>
      <c r="W234" s="120"/>
      <c r="X234" s="120"/>
      <c r="Y234" s="120"/>
      <c r="Z234" s="120"/>
      <c r="AA234" s="120"/>
      <c r="AB234" s="120"/>
      <c r="AC234" s="120"/>
      <c r="AD234" s="120"/>
      <c r="AE234" s="120"/>
    </row>
    <row r="235" spans="9:31" ht="15">
      <c r="I235" s="8"/>
      <c r="J235" s="120"/>
      <c r="K235" s="120"/>
      <c r="L235" s="120"/>
      <c r="M235" s="120"/>
      <c r="N235" s="120"/>
      <c r="O235" s="120"/>
      <c r="P235" s="120"/>
      <c r="Q235" s="120"/>
      <c r="R235" s="120"/>
      <c r="S235" s="120"/>
      <c r="T235" s="120"/>
      <c r="U235" s="120"/>
      <c r="V235" s="120"/>
      <c r="W235" s="120"/>
      <c r="X235" s="120"/>
      <c r="Y235" s="120"/>
      <c r="Z235" s="120"/>
      <c r="AA235" s="120"/>
      <c r="AB235" s="120"/>
      <c r="AC235" s="120"/>
      <c r="AD235" s="120"/>
      <c r="AE235" s="120"/>
    </row>
    <row r="236" spans="9:31" ht="15">
      <c r="I236" s="8"/>
      <c r="J236" s="120"/>
      <c r="K236" s="120"/>
      <c r="L236" s="120"/>
      <c r="M236" s="120"/>
      <c r="N236" s="120"/>
      <c r="O236" s="120"/>
      <c r="P236" s="120"/>
      <c r="Q236" s="120"/>
      <c r="R236" s="120"/>
      <c r="S236" s="120"/>
      <c r="T236" s="120"/>
      <c r="U236" s="120"/>
      <c r="V236" s="120"/>
      <c r="W236" s="120"/>
      <c r="X236" s="120"/>
      <c r="Y236" s="120"/>
      <c r="Z236" s="120"/>
      <c r="AA236" s="120"/>
      <c r="AB236" s="120"/>
      <c r="AC236" s="120"/>
      <c r="AD236" s="120"/>
      <c r="AE236" s="120"/>
    </row>
    <row r="237" spans="9:31" ht="15">
      <c r="I237" s="8"/>
      <c r="J237" s="120"/>
      <c r="K237" s="120"/>
      <c r="L237" s="120"/>
      <c r="M237" s="120"/>
      <c r="N237" s="120"/>
      <c r="O237" s="120"/>
      <c r="P237" s="120"/>
      <c r="Q237" s="120"/>
      <c r="R237" s="120"/>
      <c r="S237" s="120"/>
      <c r="T237" s="120"/>
      <c r="U237" s="120"/>
      <c r="V237" s="120"/>
      <c r="W237" s="120"/>
      <c r="X237" s="120"/>
      <c r="Y237" s="120"/>
      <c r="Z237" s="120"/>
      <c r="AA237" s="120"/>
      <c r="AB237" s="120"/>
      <c r="AC237" s="120"/>
      <c r="AD237" s="120"/>
      <c r="AE237" s="120"/>
    </row>
    <row r="238" spans="9:31" ht="15">
      <c r="I238" s="8"/>
      <c r="J238" s="120"/>
      <c r="K238" s="120"/>
      <c r="L238" s="120"/>
      <c r="M238" s="120"/>
      <c r="N238" s="120"/>
      <c r="O238" s="120"/>
      <c r="P238" s="120"/>
      <c r="Q238" s="120"/>
      <c r="R238" s="120"/>
      <c r="S238" s="120"/>
      <c r="T238" s="120"/>
      <c r="U238" s="120"/>
      <c r="V238" s="120"/>
      <c r="W238" s="120"/>
      <c r="X238" s="120"/>
      <c r="Y238" s="120"/>
      <c r="Z238" s="120"/>
      <c r="AA238" s="120"/>
      <c r="AB238" s="120"/>
      <c r="AC238" s="120"/>
      <c r="AD238" s="120"/>
      <c r="AE238" s="120"/>
    </row>
    <row r="239" spans="9:31" ht="15">
      <c r="I239" s="8"/>
      <c r="J239" s="120"/>
      <c r="K239" s="120"/>
      <c r="L239" s="120"/>
      <c r="M239" s="120"/>
      <c r="N239" s="120"/>
      <c r="O239" s="120"/>
      <c r="P239" s="120"/>
      <c r="Q239" s="120"/>
      <c r="R239" s="120"/>
      <c r="S239" s="120"/>
      <c r="T239" s="120"/>
      <c r="U239" s="120"/>
      <c r="V239" s="120"/>
      <c r="W239" s="120"/>
      <c r="X239" s="120"/>
      <c r="Y239" s="120"/>
      <c r="Z239" s="120"/>
      <c r="AA239" s="120"/>
      <c r="AB239" s="120"/>
      <c r="AC239" s="120"/>
      <c r="AD239" s="120"/>
      <c r="AE239" s="120"/>
    </row>
    <row r="240" spans="9:31" ht="15">
      <c r="I240" s="8"/>
      <c r="J240" s="120"/>
      <c r="K240" s="120"/>
      <c r="L240" s="120"/>
      <c r="M240" s="120"/>
      <c r="N240" s="120"/>
      <c r="O240" s="120"/>
      <c r="P240" s="120"/>
      <c r="Q240" s="120"/>
      <c r="R240" s="120"/>
      <c r="S240" s="120"/>
      <c r="T240" s="120"/>
      <c r="U240" s="120"/>
      <c r="V240" s="120"/>
      <c r="W240" s="120"/>
      <c r="X240" s="120"/>
      <c r="Y240" s="120"/>
      <c r="Z240" s="120"/>
      <c r="AA240" s="120"/>
      <c r="AB240" s="120"/>
      <c r="AC240" s="120"/>
      <c r="AD240" s="120"/>
      <c r="AE240" s="120"/>
    </row>
    <row r="241" spans="9:31" ht="15">
      <c r="I241" s="8"/>
      <c r="J241" s="120"/>
      <c r="K241" s="120"/>
      <c r="L241" s="120"/>
      <c r="M241" s="120"/>
      <c r="N241" s="120"/>
      <c r="O241" s="120"/>
      <c r="P241" s="120"/>
      <c r="Q241" s="120"/>
      <c r="R241" s="120"/>
      <c r="S241" s="120"/>
      <c r="T241" s="120"/>
      <c r="U241" s="120"/>
      <c r="V241" s="120"/>
      <c r="W241" s="120"/>
      <c r="X241" s="120"/>
      <c r="Y241" s="120"/>
      <c r="Z241" s="120"/>
      <c r="AA241" s="120"/>
      <c r="AB241" s="120"/>
      <c r="AC241" s="120"/>
      <c r="AD241" s="120"/>
      <c r="AE241" s="120"/>
    </row>
    <row r="242" spans="9:31" ht="15">
      <c r="I242" s="8"/>
      <c r="J242" s="120"/>
      <c r="K242" s="120"/>
      <c r="L242" s="120"/>
      <c r="M242" s="120"/>
      <c r="N242" s="120"/>
      <c r="O242" s="120"/>
      <c r="P242" s="120"/>
      <c r="Q242" s="120"/>
      <c r="R242" s="120"/>
      <c r="S242" s="120"/>
      <c r="T242" s="120"/>
      <c r="U242" s="120"/>
      <c r="V242" s="120"/>
      <c r="W242" s="120"/>
      <c r="X242" s="120"/>
      <c r="Y242" s="120"/>
      <c r="Z242" s="120"/>
      <c r="AA242" s="120"/>
      <c r="AB242" s="120"/>
      <c r="AC242" s="120"/>
      <c r="AD242" s="120"/>
      <c r="AE242" s="120"/>
    </row>
    <row r="243" spans="9:31" ht="15">
      <c r="I243" s="8"/>
      <c r="J243" s="120"/>
      <c r="K243" s="120"/>
      <c r="L243" s="120"/>
      <c r="M243" s="120"/>
      <c r="N243" s="120"/>
      <c r="O243" s="120"/>
      <c r="P243" s="120"/>
      <c r="Q243" s="120"/>
      <c r="R243" s="120"/>
      <c r="S243" s="120"/>
      <c r="T243" s="120"/>
      <c r="U243" s="120"/>
      <c r="V243" s="120"/>
      <c r="W243" s="120"/>
      <c r="X243" s="120"/>
      <c r="Y243" s="120"/>
      <c r="Z243" s="120"/>
      <c r="AA243" s="120"/>
      <c r="AB243" s="120"/>
      <c r="AC243" s="120"/>
      <c r="AD243" s="120"/>
      <c r="AE243" s="120"/>
    </row>
    <row r="244" spans="9:31" ht="15">
      <c r="I244" s="8"/>
      <c r="J244" s="120"/>
      <c r="K244" s="120"/>
      <c r="L244" s="120"/>
      <c r="M244" s="120"/>
      <c r="N244" s="120"/>
      <c r="O244" s="120"/>
      <c r="P244" s="120"/>
      <c r="Q244" s="120"/>
      <c r="R244" s="120"/>
      <c r="S244" s="120"/>
      <c r="T244" s="120"/>
      <c r="U244" s="120"/>
      <c r="V244" s="120"/>
      <c r="W244" s="120"/>
      <c r="X244" s="120"/>
      <c r="Y244" s="120"/>
      <c r="Z244" s="120"/>
      <c r="AA244" s="120"/>
      <c r="AB244" s="120"/>
      <c r="AC244" s="120"/>
      <c r="AD244" s="120"/>
      <c r="AE244" s="120"/>
    </row>
    <row r="245" spans="9:31" ht="15">
      <c r="I245" s="8"/>
      <c r="J245" s="120"/>
      <c r="K245" s="120"/>
      <c r="L245" s="120"/>
      <c r="M245" s="120"/>
      <c r="N245" s="120"/>
      <c r="O245" s="120"/>
      <c r="P245" s="120"/>
      <c r="Q245" s="120"/>
      <c r="R245" s="120"/>
      <c r="S245" s="120"/>
      <c r="T245" s="120"/>
      <c r="U245" s="120"/>
      <c r="V245" s="120"/>
      <c r="W245" s="120"/>
      <c r="X245" s="120"/>
      <c r="Y245" s="120"/>
      <c r="Z245" s="120"/>
      <c r="AA245" s="120"/>
      <c r="AB245" s="120"/>
      <c r="AC245" s="120"/>
      <c r="AD245" s="120"/>
      <c r="AE245" s="120"/>
    </row>
    <row r="246" spans="9:31" ht="15">
      <c r="I246" s="8"/>
      <c r="J246" s="120"/>
      <c r="K246" s="120"/>
      <c r="L246" s="120"/>
      <c r="M246" s="120"/>
      <c r="N246" s="120"/>
      <c r="O246" s="120"/>
      <c r="P246" s="120"/>
      <c r="Q246" s="120"/>
      <c r="R246" s="120"/>
      <c r="S246" s="120"/>
      <c r="T246" s="120"/>
      <c r="U246" s="120"/>
      <c r="V246" s="120"/>
      <c r="W246" s="120"/>
      <c r="X246" s="120"/>
      <c r="Y246" s="120"/>
      <c r="Z246" s="120"/>
      <c r="AA246" s="120"/>
      <c r="AB246" s="120"/>
      <c r="AC246" s="120"/>
      <c r="AD246" s="120"/>
      <c r="AE246" s="120"/>
    </row>
    <row r="247" spans="9:31" ht="15">
      <c r="I247" s="8"/>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row>
    <row r="248" spans="9:31" ht="15">
      <c r="I248" s="8"/>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row>
    <row r="249" spans="9:31" ht="15">
      <c r="I249" s="8"/>
      <c r="J249" s="120"/>
      <c r="K249" s="120"/>
      <c r="L249" s="120"/>
      <c r="M249" s="120"/>
      <c r="N249" s="120"/>
      <c r="O249" s="120"/>
      <c r="P249" s="120"/>
      <c r="Q249" s="120"/>
      <c r="R249" s="120"/>
      <c r="S249" s="120"/>
      <c r="T249" s="120"/>
      <c r="U249" s="120"/>
      <c r="V249" s="120"/>
      <c r="W249" s="120"/>
      <c r="X249" s="120"/>
      <c r="Y249" s="120"/>
      <c r="Z249" s="120"/>
      <c r="AA249" s="120"/>
      <c r="AB249" s="120"/>
      <c r="AC249" s="120"/>
      <c r="AD249" s="120"/>
      <c r="AE249" s="120"/>
    </row>
    <row r="250" spans="9:31" ht="15">
      <c r="I250" s="8"/>
      <c r="J250" s="120"/>
      <c r="K250" s="120"/>
      <c r="L250" s="120"/>
      <c r="M250" s="120"/>
      <c r="N250" s="120"/>
      <c r="O250" s="120"/>
      <c r="P250" s="120"/>
      <c r="Q250" s="120"/>
      <c r="R250" s="120"/>
      <c r="S250" s="120"/>
      <c r="T250" s="120"/>
      <c r="U250" s="120"/>
      <c r="V250" s="120"/>
      <c r="W250" s="120"/>
      <c r="X250" s="120"/>
      <c r="Y250" s="120"/>
      <c r="Z250" s="120"/>
      <c r="AA250" s="120"/>
      <c r="AB250" s="120"/>
      <c r="AC250" s="120"/>
      <c r="AD250" s="120"/>
      <c r="AE250" s="120"/>
    </row>
    <row r="251" spans="9:31" ht="15">
      <c r="I251" s="265"/>
      <c r="J251" s="266"/>
      <c r="K251" s="266"/>
      <c r="L251" s="266"/>
      <c r="M251" s="266"/>
      <c r="N251" s="266"/>
      <c r="O251" s="266"/>
      <c r="P251" s="266"/>
      <c r="Q251" s="266"/>
      <c r="R251" s="266"/>
      <c r="S251" s="266"/>
      <c r="T251" s="266"/>
      <c r="U251" s="266"/>
      <c r="V251" s="266"/>
      <c r="W251" s="266"/>
      <c r="X251" s="266"/>
      <c r="Y251" s="266"/>
      <c r="Z251" s="266"/>
      <c r="AA251" s="266"/>
      <c r="AB251" s="266"/>
      <c r="AC251" s="266"/>
      <c r="AD251" s="266"/>
      <c r="AE251" s="266"/>
    </row>
    <row r="252" spans="9:31" ht="15">
      <c r="I252" s="265"/>
      <c r="J252" s="266"/>
      <c r="K252" s="266"/>
      <c r="L252" s="266"/>
      <c r="M252" s="266"/>
      <c r="N252" s="266"/>
      <c r="O252" s="266"/>
      <c r="P252" s="266"/>
      <c r="Q252" s="266"/>
      <c r="R252" s="266"/>
      <c r="S252" s="266"/>
      <c r="T252" s="266"/>
      <c r="U252" s="266"/>
      <c r="V252" s="266"/>
      <c r="W252" s="266"/>
      <c r="X252" s="266"/>
      <c r="Y252" s="266"/>
      <c r="Z252" s="266"/>
      <c r="AA252" s="266"/>
      <c r="AB252" s="266"/>
      <c r="AC252" s="266"/>
      <c r="AD252" s="266"/>
      <c r="AE252" s="266"/>
    </row>
    <row r="253" spans="9:31" ht="15">
      <c r="I253" s="262"/>
      <c r="J253" s="259"/>
      <c r="K253" s="259"/>
      <c r="L253" s="259"/>
      <c r="M253" s="259"/>
      <c r="N253" s="259"/>
      <c r="O253" s="259"/>
      <c r="P253" s="259"/>
      <c r="Q253" s="259"/>
      <c r="R253" s="259"/>
      <c r="S253" s="259"/>
      <c r="T253" s="259"/>
      <c r="U253" s="259"/>
      <c r="V253" s="259"/>
      <c r="W253" s="259"/>
      <c r="X253" s="259"/>
      <c r="Y253" s="259"/>
      <c r="Z253" s="259"/>
      <c r="AA253" s="259"/>
      <c r="AB253" s="259"/>
      <c r="AC253" s="259"/>
      <c r="AD253" s="259"/>
      <c r="AE253" s="259"/>
    </row>
    <row r="254" spans="9:31" ht="15">
      <c r="I254" s="8"/>
      <c r="J254" s="120"/>
      <c r="K254" s="120"/>
      <c r="L254" s="120"/>
      <c r="M254" s="120"/>
      <c r="N254" s="120"/>
      <c r="O254" s="120"/>
      <c r="P254" s="120"/>
      <c r="Q254" s="120"/>
      <c r="R254" s="120"/>
      <c r="S254" s="120"/>
      <c r="T254" s="120"/>
      <c r="U254" s="120"/>
      <c r="V254" s="120"/>
      <c r="W254" s="120"/>
      <c r="X254" s="120"/>
      <c r="Y254" s="120"/>
      <c r="Z254" s="120"/>
      <c r="AA254" s="120"/>
      <c r="AB254" s="120"/>
      <c r="AC254" s="120"/>
      <c r="AD254" s="120"/>
      <c r="AE254" s="120"/>
    </row>
    <row r="255" spans="9:31" ht="15">
      <c r="I255" s="8"/>
      <c r="J255" s="120"/>
      <c r="K255" s="120"/>
      <c r="L255" s="120"/>
      <c r="M255" s="120"/>
      <c r="N255" s="120"/>
      <c r="O255" s="120"/>
      <c r="P255" s="120"/>
      <c r="Q255" s="120"/>
      <c r="R255" s="120"/>
      <c r="S255" s="120"/>
      <c r="T255" s="120"/>
      <c r="U255" s="120"/>
      <c r="V255" s="120"/>
      <c r="W255" s="120"/>
      <c r="X255" s="120"/>
      <c r="Y255" s="120"/>
      <c r="Z255" s="120"/>
      <c r="AA255" s="120"/>
      <c r="AB255" s="120"/>
      <c r="AC255" s="120"/>
      <c r="AD255" s="120"/>
      <c r="AE255" s="120"/>
    </row>
    <row r="256" spans="9:31" ht="15">
      <c r="I256" s="262"/>
      <c r="J256" s="259"/>
      <c r="K256" s="259"/>
      <c r="L256" s="259"/>
      <c r="M256" s="259"/>
      <c r="N256" s="259"/>
      <c r="O256" s="259"/>
      <c r="P256" s="259"/>
      <c r="Q256" s="259"/>
      <c r="R256" s="259"/>
      <c r="S256" s="259"/>
      <c r="T256" s="259"/>
      <c r="U256" s="259"/>
      <c r="V256" s="259"/>
      <c r="W256" s="259"/>
      <c r="X256" s="259"/>
      <c r="Y256" s="259"/>
      <c r="Z256" s="259"/>
      <c r="AA256" s="259"/>
      <c r="AB256" s="259"/>
      <c r="AC256" s="259"/>
      <c r="AD256" s="259"/>
      <c r="AE256" s="259"/>
    </row>
    <row r="257" spans="9:31" ht="15">
      <c r="I257" s="8"/>
      <c r="J257" s="120"/>
      <c r="K257" s="120"/>
      <c r="L257" s="120"/>
      <c r="M257" s="120"/>
      <c r="N257" s="120"/>
      <c r="O257" s="120"/>
      <c r="P257" s="120"/>
      <c r="Q257" s="120"/>
      <c r="R257" s="120"/>
      <c r="S257" s="120"/>
      <c r="T257" s="120"/>
      <c r="U257" s="120"/>
      <c r="V257" s="120"/>
      <c r="W257" s="120"/>
      <c r="X257" s="120"/>
      <c r="Y257" s="120"/>
      <c r="Z257" s="120"/>
      <c r="AA257" s="120"/>
      <c r="AB257" s="120"/>
      <c r="AC257" s="120"/>
      <c r="AD257" s="120"/>
      <c r="AE257" s="120"/>
    </row>
    <row r="258" spans="9:31" ht="15">
      <c r="I258" s="8"/>
      <c r="J258" s="120"/>
      <c r="K258" s="120"/>
      <c r="L258" s="120"/>
      <c r="M258" s="120"/>
      <c r="N258" s="120"/>
      <c r="O258" s="120"/>
      <c r="P258" s="120"/>
      <c r="Q258" s="120"/>
      <c r="R258" s="120"/>
      <c r="S258" s="120"/>
      <c r="T258" s="120"/>
      <c r="U258" s="120"/>
      <c r="V258" s="120"/>
      <c r="W258" s="120"/>
      <c r="X258" s="120"/>
      <c r="Y258" s="120"/>
      <c r="Z258" s="120"/>
      <c r="AA258" s="120"/>
      <c r="AB258" s="120"/>
      <c r="AC258" s="120"/>
      <c r="AD258" s="120"/>
      <c r="AE258" s="120"/>
    </row>
    <row r="259" spans="9:31" ht="15">
      <c r="I259" s="262"/>
      <c r="J259" s="259"/>
      <c r="K259" s="259"/>
      <c r="L259" s="259"/>
      <c r="M259" s="259"/>
      <c r="N259" s="259"/>
      <c r="O259" s="259"/>
      <c r="P259" s="259"/>
      <c r="Q259" s="259"/>
      <c r="R259" s="259"/>
      <c r="S259" s="259"/>
      <c r="T259" s="259"/>
      <c r="U259" s="259"/>
      <c r="V259" s="259"/>
      <c r="W259" s="259"/>
      <c r="X259" s="259"/>
      <c r="Y259" s="259"/>
      <c r="Z259" s="259"/>
      <c r="AA259" s="259"/>
      <c r="AB259" s="259"/>
      <c r="AC259" s="259"/>
      <c r="AD259" s="259"/>
      <c r="AE259" s="259"/>
    </row>
    <row r="260" spans="9:31" ht="15">
      <c r="I260" s="8"/>
      <c r="J260" s="120"/>
      <c r="K260" s="120"/>
      <c r="L260" s="120"/>
      <c r="M260" s="120"/>
      <c r="N260" s="120"/>
      <c r="O260" s="120"/>
      <c r="P260" s="120"/>
      <c r="Q260" s="120"/>
      <c r="R260" s="120"/>
      <c r="S260" s="120"/>
      <c r="T260" s="120"/>
      <c r="U260" s="120"/>
      <c r="V260" s="120"/>
      <c r="W260" s="120"/>
      <c r="X260" s="120"/>
      <c r="Y260" s="120"/>
      <c r="Z260" s="120"/>
      <c r="AA260" s="120"/>
      <c r="AB260" s="120"/>
      <c r="AC260" s="120"/>
      <c r="AD260" s="120"/>
      <c r="AE260" s="120"/>
    </row>
    <row r="261" spans="9:31" ht="15">
      <c r="I261" s="8"/>
      <c r="J261" s="120"/>
      <c r="K261" s="120"/>
      <c r="L261" s="120"/>
      <c r="M261" s="120"/>
      <c r="N261" s="120"/>
      <c r="O261" s="120"/>
      <c r="P261" s="120"/>
      <c r="Q261" s="120"/>
      <c r="R261" s="120"/>
      <c r="S261" s="120"/>
      <c r="T261" s="120"/>
      <c r="U261" s="120"/>
      <c r="V261" s="120"/>
      <c r="W261" s="120"/>
      <c r="X261" s="120"/>
      <c r="Y261" s="120"/>
      <c r="Z261" s="120"/>
      <c r="AA261" s="120"/>
      <c r="AB261" s="120"/>
      <c r="AC261" s="120"/>
      <c r="AD261" s="120"/>
      <c r="AE261" s="120"/>
    </row>
    <row r="262" spans="9:31" ht="15">
      <c r="I262" s="262"/>
      <c r="J262" s="259"/>
      <c r="K262" s="259"/>
      <c r="L262" s="259"/>
      <c r="M262" s="259"/>
      <c r="N262" s="259"/>
      <c r="O262" s="259"/>
      <c r="P262" s="259"/>
      <c r="Q262" s="259"/>
      <c r="R262" s="259"/>
      <c r="S262" s="259"/>
      <c r="T262" s="259"/>
      <c r="U262" s="259"/>
      <c r="V262" s="259"/>
      <c r="W262" s="259"/>
      <c r="X262" s="259"/>
      <c r="Y262" s="259"/>
      <c r="Z262" s="259"/>
      <c r="AA262" s="259"/>
      <c r="AB262" s="259"/>
      <c r="AC262" s="259"/>
      <c r="AD262" s="259"/>
      <c r="AE262" s="259"/>
    </row>
    <row r="263" spans="9:31" ht="15">
      <c r="I263" s="262"/>
      <c r="J263" s="259"/>
      <c r="K263" s="259"/>
      <c r="L263" s="259"/>
      <c r="M263" s="259"/>
      <c r="N263" s="259"/>
      <c r="O263" s="259"/>
      <c r="P263" s="259"/>
      <c r="Q263" s="259"/>
      <c r="R263" s="259"/>
      <c r="S263" s="259"/>
      <c r="T263" s="259"/>
      <c r="U263" s="259"/>
      <c r="V263" s="259"/>
      <c r="W263" s="259"/>
      <c r="X263" s="259"/>
      <c r="Y263" s="259"/>
      <c r="Z263" s="259"/>
      <c r="AA263" s="259"/>
      <c r="AB263" s="259"/>
      <c r="AC263" s="259"/>
      <c r="AD263" s="259"/>
      <c r="AE263" s="259"/>
    </row>
    <row r="264" spans="9:31" ht="15">
      <c r="I264" s="8"/>
      <c r="J264" s="120"/>
      <c r="K264" s="120"/>
      <c r="L264" s="120"/>
      <c r="M264" s="120"/>
      <c r="N264" s="120"/>
      <c r="O264" s="120"/>
      <c r="P264" s="120"/>
      <c r="Q264" s="120"/>
      <c r="R264" s="120"/>
      <c r="S264" s="120"/>
      <c r="T264" s="120"/>
      <c r="U264" s="120"/>
      <c r="V264" s="120"/>
      <c r="W264" s="120"/>
      <c r="X264" s="120"/>
      <c r="Y264" s="120"/>
      <c r="Z264" s="120"/>
      <c r="AA264" s="120"/>
      <c r="AB264" s="120"/>
      <c r="AC264" s="120"/>
      <c r="AD264" s="120"/>
      <c r="AE264" s="120"/>
    </row>
    <row r="265" spans="9:31" ht="15">
      <c r="I265" s="8"/>
      <c r="J265" s="120"/>
      <c r="K265" s="120"/>
      <c r="L265" s="120"/>
      <c r="M265" s="120"/>
      <c r="N265" s="120"/>
      <c r="O265" s="120"/>
      <c r="P265" s="120"/>
      <c r="Q265" s="120"/>
      <c r="R265" s="120"/>
      <c r="S265" s="120"/>
      <c r="T265" s="120"/>
      <c r="U265" s="120"/>
      <c r="V265" s="120"/>
      <c r="W265" s="120"/>
      <c r="X265" s="120"/>
      <c r="Y265" s="120"/>
      <c r="Z265" s="120"/>
      <c r="AA265" s="120"/>
      <c r="AB265" s="120"/>
      <c r="AC265" s="120"/>
      <c r="AD265" s="120"/>
      <c r="AE265" s="120"/>
    </row>
    <row r="266" spans="9:31" ht="15">
      <c r="I266" s="8"/>
      <c r="J266" s="120"/>
      <c r="K266" s="120"/>
      <c r="L266" s="120"/>
      <c r="M266" s="120"/>
      <c r="N266" s="120"/>
      <c r="O266" s="120"/>
      <c r="P266" s="120"/>
      <c r="Q266" s="120"/>
      <c r="R266" s="120"/>
      <c r="S266" s="120"/>
      <c r="T266" s="120"/>
      <c r="U266" s="120"/>
      <c r="V266" s="120"/>
      <c r="W266" s="120"/>
      <c r="X266" s="120"/>
      <c r="Y266" s="120"/>
      <c r="Z266" s="120"/>
      <c r="AA266" s="120"/>
      <c r="AB266" s="120"/>
      <c r="AC266" s="120"/>
      <c r="AD266" s="120"/>
      <c r="AE266" s="120"/>
    </row>
    <row r="267" spans="9:31" ht="15">
      <c r="I267" s="260"/>
      <c r="J267" s="261"/>
      <c r="K267" s="261"/>
      <c r="L267" s="261"/>
      <c r="M267" s="261"/>
      <c r="N267" s="261"/>
      <c r="O267" s="261"/>
      <c r="P267" s="261"/>
      <c r="Q267" s="261"/>
      <c r="R267" s="261"/>
      <c r="S267" s="261"/>
      <c r="T267" s="261"/>
      <c r="U267" s="261"/>
      <c r="V267" s="261"/>
      <c r="W267" s="261"/>
      <c r="X267" s="261"/>
      <c r="Y267" s="261"/>
      <c r="Z267" s="261"/>
      <c r="AA267" s="261"/>
      <c r="AB267" s="261"/>
      <c r="AC267" s="261"/>
      <c r="AD267" s="261"/>
      <c r="AE267" s="261"/>
    </row>
    <row r="268" spans="9:31" ht="15">
      <c r="I268" s="260"/>
      <c r="J268" s="261"/>
      <c r="K268" s="261"/>
      <c r="L268" s="261"/>
      <c r="M268" s="261"/>
      <c r="N268" s="261"/>
      <c r="O268" s="261"/>
      <c r="P268" s="261"/>
      <c r="Q268" s="261"/>
      <c r="R268" s="261"/>
      <c r="S268" s="261"/>
      <c r="T268" s="261"/>
      <c r="U268" s="261"/>
      <c r="V268" s="261"/>
      <c r="W268" s="261"/>
      <c r="X268" s="261"/>
      <c r="Y268" s="261"/>
      <c r="Z268" s="261"/>
      <c r="AA268" s="261"/>
      <c r="AB268" s="261"/>
      <c r="AC268" s="261"/>
      <c r="AD268" s="261"/>
      <c r="AE268" s="261"/>
    </row>
    <row r="269" spans="9:31" ht="15">
      <c r="I269" s="260"/>
      <c r="J269" s="261"/>
      <c r="K269" s="261"/>
      <c r="L269" s="261"/>
      <c r="M269" s="261"/>
      <c r="N269" s="261"/>
      <c r="O269" s="261"/>
      <c r="P269" s="261"/>
      <c r="Q269" s="261"/>
      <c r="R269" s="261"/>
      <c r="S269" s="261"/>
      <c r="T269" s="261"/>
      <c r="U269" s="261"/>
      <c r="V269" s="261"/>
      <c r="W269" s="261"/>
      <c r="X269" s="261"/>
      <c r="Y269" s="261"/>
      <c r="Z269" s="261"/>
      <c r="AA269" s="261"/>
      <c r="AB269" s="261"/>
      <c r="AC269" s="261"/>
      <c r="AD269" s="261"/>
      <c r="AE269" s="261"/>
    </row>
    <row r="270" spans="9:31" ht="15">
      <c r="I270" s="260"/>
      <c r="J270" s="261"/>
      <c r="K270" s="261"/>
      <c r="L270" s="261"/>
      <c r="M270" s="261"/>
      <c r="N270" s="261"/>
      <c r="O270" s="261"/>
      <c r="P270" s="261"/>
      <c r="Q270" s="261"/>
      <c r="R270" s="261"/>
      <c r="S270" s="261"/>
      <c r="T270" s="261"/>
      <c r="U270" s="261"/>
      <c r="V270" s="261"/>
      <c r="W270" s="261"/>
      <c r="X270" s="261"/>
      <c r="Y270" s="261"/>
      <c r="Z270" s="261"/>
      <c r="AA270" s="261"/>
      <c r="AB270" s="261"/>
      <c r="AC270" s="261"/>
      <c r="AD270" s="261"/>
      <c r="AE270" s="261"/>
    </row>
    <row r="271" spans="9:31" ht="15">
      <c r="I271" s="8"/>
      <c r="J271" s="120"/>
      <c r="K271" s="120"/>
      <c r="L271" s="120"/>
      <c r="M271" s="120"/>
      <c r="N271" s="120"/>
      <c r="O271" s="120"/>
      <c r="P271" s="120"/>
      <c r="Q271" s="120"/>
      <c r="R271" s="120"/>
      <c r="S271" s="120"/>
      <c r="T271" s="120"/>
      <c r="U271" s="120"/>
      <c r="V271" s="120"/>
      <c r="W271" s="120"/>
      <c r="X271" s="120"/>
      <c r="Y271" s="120"/>
      <c r="Z271" s="120"/>
      <c r="AA271" s="120"/>
      <c r="AB271" s="120"/>
      <c r="AC271" s="120"/>
      <c r="AD271" s="120"/>
      <c r="AE271" s="120"/>
    </row>
    <row r="272" spans="9:31" ht="15">
      <c r="I272" s="8"/>
      <c r="J272" s="120"/>
      <c r="K272" s="120"/>
      <c r="L272" s="120"/>
      <c r="M272" s="120"/>
      <c r="N272" s="120"/>
      <c r="O272" s="120"/>
      <c r="P272" s="120"/>
      <c r="Q272" s="120"/>
      <c r="R272" s="120"/>
      <c r="S272" s="120"/>
      <c r="T272" s="120"/>
      <c r="U272" s="120"/>
      <c r="V272" s="120"/>
      <c r="W272" s="120"/>
      <c r="X272" s="120"/>
      <c r="Y272" s="120"/>
      <c r="Z272" s="120"/>
      <c r="AA272" s="120"/>
      <c r="AB272" s="120"/>
      <c r="AC272" s="120"/>
      <c r="AD272" s="120"/>
      <c r="AE272" s="120"/>
    </row>
    <row r="273" spans="9:31" ht="15">
      <c r="I273" s="8"/>
      <c r="J273" s="120"/>
      <c r="K273" s="120"/>
      <c r="L273" s="120"/>
      <c r="M273" s="120"/>
      <c r="N273" s="120"/>
      <c r="O273" s="120"/>
      <c r="P273" s="120"/>
      <c r="Q273" s="120"/>
      <c r="R273" s="120"/>
      <c r="S273" s="120"/>
      <c r="T273" s="120"/>
      <c r="U273" s="120"/>
      <c r="V273" s="120"/>
      <c r="W273" s="120"/>
      <c r="X273" s="120"/>
      <c r="Y273" s="120"/>
      <c r="Z273" s="120"/>
      <c r="AA273" s="120"/>
      <c r="AB273" s="120"/>
      <c r="AC273" s="120"/>
      <c r="AD273" s="120"/>
      <c r="AE273" s="120"/>
    </row>
    <row r="274" spans="9:31" ht="15">
      <c r="I274" s="8"/>
      <c r="J274" s="120"/>
      <c r="K274" s="120"/>
      <c r="L274" s="120"/>
      <c r="M274" s="120"/>
      <c r="N274" s="120"/>
      <c r="O274" s="120"/>
      <c r="P274" s="120"/>
      <c r="Q274" s="120"/>
      <c r="R274" s="120"/>
      <c r="S274" s="120"/>
      <c r="T274" s="120"/>
      <c r="U274" s="120"/>
      <c r="V274" s="120"/>
      <c r="W274" s="120"/>
      <c r="X274" s="120"/>
      <c r="Y274" s="120"/>
      <c r="Z274" s="120"/>
      <c r="AA274" s="120"/>
      <c r="AB274" s="120"/>
      <c r="AC274" s="120"/>
      <c r="AD274" s="120"/>
      <c r="AE274" s="120"/>
    </row>
    <row r="275" spans="9:31" ht="15">
      <c r="I275" s="8"/>
      <c r="J275" s="120"/>
      <c r="K275" s="120"/>
      <c r="L275" s="120"/>
      <c r="M275" s="120"/>
      <c r="N275" s="120"/>
      <c r="O275" s="120"/>
      <c r="P275" s="120"/>
      <c r="Q275" s="120"/>
      <c r="R275" s="120"/>
      <c r="S275" s="120"/>
      <c r="T275" s="120"/>
      <c r="U275" s="120"/>
      <c r="V275" s="120"/>
      <c r="W275" s="120"/>
      <c r="X275" s="120"/>
      <c r="Y275" s="120"/>
      <c r="Z275" s="120"/>
      <c r="AA275" s="120"/>
      <c r="AB275" s="120"/>
      <c r="AC275" s="120"/>
      <c r="AD275" s="120"/>
      <c r="AE275" s="120"/>
    </row>
    <row r="276" spans="9:31" ht="15">
      <c r="I276" s="8"/>
      <c r="J276" s="120"/>
      <c r="K276" s="120"/>
      <c r="L276" s="120"/>
      <c r="M276" s="120"/>
      <c r="N276" s="120"/>
      <c r="O276" s="120"/>
      <c r="P276" s="120"/>
      <c r="Q276" s="120"/>
      <c r="R276" s="120"/>
      <c r="S276" s="120"/>
      <c r="T276" s="120"/>
      <c r="U276" s="120"/>
      <c r="V276" s="120"/>
      <c r="W276" s="120"/>
      <c r="X276" s="120"/>
      <c r="Y276" s="120"/>
      <c r="Z276" s="120"/>
      <c r="AA276" s="120"/>
      <c r="AB276" s="120"/>
      <c r="AC276" s="120"/>
      <c r="AD276" s="120"/>
      <c r="AE276" s="120"/>
    </row>
    <row r="277" spans="9:31" ht="15">
      <c r="I277" s="8"/>
      <c r="J277" s="120"/>
      <c r="K277" s="120"/>
      <c r="L277" s="120"/>
      <c r="M277" s="120"/>
      <c r="N277" s="120"/>
      <c r="O277" s="120"/>
      <c r="P277" s="120"/>
      <c r="Q277" s="120"/>
      <c r="R277" s="120"/>
      <c r="S277" s="120"/>
      <c r="T277" s="120"/>
      <c r="U277" s="120"/>
      <c r="V277" s="120"/>
      <c r="W277" s="120"/>
      <c r="X277" s="120"/>
      <c r="Y277" s="120"/>
      <c r="Z277" s="120"/>
      <c r="AA277" s="120"/>
      <c r="AB277" s="120"/>
      <c r="AC277" s="120"/>
      <c r="AD277" s="120"/>
      <c r="AE277" s="120"/>
    </row>
    <row r="278" spans="9:31" ht="15">
      <c r="I278" s="8"/>
      <c r="J278" s="120"/>
      <c r="K278" s="120"/>
      <c r="L278" s="120"/>
      <c r="M278" s="120"/>
      <c r="N278" s="120"/>
      <c r="O278" s="120"/>
      <c r="P278" s="120"/>
      <c r="Q278" s="120"/>
      <c r="R278" s="120"/>
      <c r="S278" s="120"/>
      <c r="T278" s="120"/>
      <c r="U278" s="120"/>
      <c r="V278" s="120"/>
      <c r="W278" s="120"/>
      <c r="X278" s="120"/>
      <c r="Y278" s="120"/>
      <c r="Z278" s="120"/>
      <c r="AA278" s="120"/>
      <c r="AB278" s="120"/>
      <c r="AC278" s="120"/>
      <c r="AD278" s="120"/>
      <c r="AE278" s="120"/>
    </row>
    <row r="279" spans="9:31" ht="15">
      <c r="I279" s="8"/>
      <c r="J279" s="120"/>
      <c r="K279" s="120"/>
      <c r="L279" s="120"/>
      <c r="M279" s="120"/>
      <c r="N279" s="120"/>
      <c r="O279" s="120"/>
      <c r="P279" s="120"/>
      <c r="Q279" s="120"/>
      <c r="R279" s="120"/>
      <c r="S279" s="120"/>
      <c r="T279" s="120"/>
      <c r="U279" s="120"/>
      <c r="V279" s="120"/>
      <c r="W279" s="120"/>
      <c r="X279" s="120"/>
      <c r="Y279" s="120"/>
      <c r="Z279" s="120"/>
      <c r="AA279" s="120"/>
      <c r="AB279" s="120"/>
      <c r="AC279" s="120"/>
      <c r="AD279" s="120"/>
      <c r="AE279" s="120"/>
    </row>
    <row r="280" spans="9:31" ht="15">
      <c r="I280" s="8"/>
      <c r="J280" s="120"/>
      <c r="K280" s="120"/>
      <c r="L280" s="120"/>
      <c r="M280" s="120"/>
      <c r="N280" s="120"/>
      <c r="O280" s="120"/>
      <c r="P280" s="120"/>
      <c r="Q280" s="120"/>
      <c r="R280" s="120"/>
      <c r="S280" s="120"/>
      <c r="T280" s="120"/>
      <c r="U280" s="120"/>
      <c r="V280" s="120"/>
      <c r="W280" s="120"/>
      <c r="X280" s="120"/>
      <c r="Y280" s="120"/>
      <c r="Z280" s="120"/>
      <c r="AA280" s="120"/>
      <c r="AB280" s="120"/>
      <c r="AC280" s="120"/>
      <c r="AD280" s="120"/>
      <c r="AE280" s="120"/>
    </row>
    <row r="281" spans="9:31" ht="15">
      <c r="I281" s="8"/>
      <c r="J281" s="120"/>
      <c r="K281" s="120"/>
      <c r="L281" s="120"/>
      <c r="M281" s="120"/>
      <c r="N281" s="120"/>
      <c r="O281" s="120"/>
      <c r="P281" s="120"/>
      <c r="Q281" s="120"/>
      <c r="R281" s="120"/>
      <c r="S281" s="120"/>
      <c r="T281" s="120"/>
      <c r="U281" s="120"/>
      <c r="V281" s="120"/>
      <c r="W281" s="120"/>
      <c r="X281" s="120"/>
      <c r="Y281" s="120"/>
      <c r="Z281" s="120"/>
      <c r="AA281" s="120"/>
      <c r="AB281" s="120"/>
      <c r="AC281" s="120"/>
      <c r="AD281" s="120"/>
      <c r="AE281" s="120"/>
    </row>
    <row r="282" spans="9:31" ht="15">
      <c r="I282" s="8"/>
      <c r="J282" s="120"/>
      <c r="K282" s="120"/>
      <c r="L282" s="120"/>
      <c r="M282" s="120"/>
      <c r="N282" s="120"/>
      <c r="O282" s="120"/>
      <c r="P282" s="120"/>
      <c r="Q282" s="120"/>
      <c r="R282" s="120"/>
      <c r="S282" s="120"/>
      <c r="T282" s="120"/>
      <c r="U282" s="120"/>
      <c r="V282" s="120"/>
      <c r="W282" s="120"/>
      <c r="X282" s="120"/>
      <c r="Y282" s="120"/>
      <c r="Z282" s="120"/>
      <c r="AA282" s="120"/>
      <c r="AB282" s="120"/>
      <c r="AC282" s="120"/>
      <c r="AD282" s="120"/>
      <c r="AE282" s="120"/>
    </row>
    <row r="283" spans="9:31" ht="15">
      <c r="I283" s="8"/>
      <c r="J283" s="120"/>
      <c r="K283" s="120"/>
      <c r="L283" s="120"/>
      <c r="M283" s="120"/>
      <c r="N283" s="120"/>
      <c r="O283" s="120"/>
      <c r="P283" s="120"/>
      <c r="Q283" s="120"/>
      <c r="R283" s="120"/>
      <c r="S283" s="120"/>
      <c r="T283" s="120"/>
      <c r="U283" s="120"/>
      <c r="V283" s="120"/>
      <c r="W283" s="120"/>
      <c r="X283" s="120"/>
      <c r="Y283" s="120"/>
      <c r="Z283" s="120"/>
      <c r="AA283" s="120"/>
      <c r="AB283" s="120"/>
      <c r="AC283" s="120"/>
      <c r="AD283" s="120"/>
      <c r="AE283" s="120"/>
    </row>
    <row r="284" spans="9:31" ht="15">
      <c r="I284" s="8"/>
      <c r="J284" s="120"/>
      <c r="K284" s="120"/>
      <c r="L284" s="120"/>
      <c r="M284" s="120"/>
      <c r="N284" s="120"/>
      <c r="O284" s="120"/>
      <c r="P284" s="120"/>
      <c r="Q284" s="120"/>
      <c r="R284" s="120"/>
      <c r="S284" s="120"/>
      <c r="T284" s="120"/>
      <c r="U284" s="120"/>
      <c r="V284" s="120"/>
      <c r="W284" s="120"/>
      <c r="X284" s="120"/>
      <c r="Y284" s="120"/>
      <c r="Z284" s="120"/>
      <c r="AA284" s="120"/>
      <c r="AB284" s="120"/>
      <c r="AC284" s="120"/>
      <c r="AD284" s="120"/>
      <c r="AE284" s="120"/>
    </row>
    <row r="285" spans="9:31" ht="15">
      <c r="I285" s="8"/>
      <c r="J285" s="120"/>
      <c r="K285" s="120"/>
      <c r="L285" s="120"/>
      <c r="M285" s="120"/>
      <c r="N285" s="120"/>
      <c r="O285" s="120"/>
      <c r="P285" s="120"/>
      <c r="Q285" s="120"/>
      <c r="R285" s="120"/>
      <c r="S285" s="120"/>
      <c r="T285" s="120"/>
      <c r="U285" s="120"/>
      <c r="V285" s="120"/>
      <c r="W285" s="120"/>
      <c r="X285" s="120"/>
      <c r="Y285" s="120"/>
      <c r="Z285" s="120"/>
      <c r="AA285" s="120"/>
      <c r="AB285" s="120"/>
      <c r="AC285" s="120"/>
      <c r="AD285" s="120"/>
      <c r="AE285" s="120"/>
    </row>
    <row r="286" spans="9:31" ht="15">
      <c r="I286" s="8"/>
      <c r="J286" s="120"/>
      <c r="K286" s="120"/>
      <c r="L286" s="120"/>
      <c r="M286" s="120"/>
      <c r="N286" s="120"/>
      <c r="O286" s="120"/>
      <c r="P286" s="120"/>
      <c r="Q286" s="120"/>
      <c r="R286" s="120"/>
      <c r="S286" s="120"/>
      <c r="T286" s="120"/>
      <c r="U286" s="120"/>
      <c r="V286" s="120"/>
      <c r="W286" s="120"/>
      <c r="X286" s="120"/>
      <c r="Y286" s="120"/>
      <c r="Z286" s="120"/>
      <c r="AA286" s="120"/>
      <c r="AB286" s="120"/>
      <c r="AC286" s="120"/>
      <c r="AD286" s="120"/>
      <c r="AE286" s="120"/>
    </row>
    <row r="287" spans="9:31" ht="15">
      <c r="I287" s="262"/>
      <c r="J287" s="263"/>
      <c r="K287" s="263"/>
      <c r="L287" s="263"/>
      <c r="M287" s="263"/>
      <c r="N287" s="263"/>
      <c r="O287" s="263"/>
      <c r="P287" s="263"/>
      <c r="Q287" s="263"/>
      <c r="R287" s="259"/>
      <c r="S287" s="259"/>
      <c r="T287" s="259"/>
      <c r="U287" s="259"/>
      <c r="V287" s="259"/>
      <c r="W287" s="259"/>
      <c r="X287" s="259"/>
      <c r="Y287" s="259"/>
      <c r="Z287" s="259"/>
      <c r="AA287" s="259"/>
      <c r="AB287" s="259"/>
      <c r="AC287" s="259"/>
      <c r="AD287" s="259"/>
      <c r="AE287" s="259"/>
    </row>
    <row r="288" spans="9:31" ht="15">
      <c r="I288" s="8"/>
      <c r="J288" s="9"/>
      <c r="K288" s="9"/>
      <c r="L288" s="9"/>
      <c r="M288" s="9"/>
      <c r="N288" s="9"/>
      <c r="O288" s="9"/>
      <c r="P288" s="9"/>
      <c r="Q288" s="9"/>
      <c r="R288" s="120"/>
      <c r="S288" s="120"/>
      <c r="T288" s="120"/>
      <c r="U288" s="120"/>
      <c r="V288" s="120"/>
      <c r="W288" s="120"/>
      <c r="X288" s="120"/>
      <c r="Y288" s="120"/>
      <c r="Z288" s="120"/>
      <c r="AA288" s="120"/>
      <c r="AB288" s="120"/>
      <c r="AC288" s="120"/>
      <c r="AD288" s="120"/>
      <c r="AE288" s="120"/>
    </row>
    <row r="289" spans="9:31" ht="15">
      <c r="I289" s="8"/>
      <c r="J289" s="9"/>
      <c r="K289" s="9"/>
      <c r="L289" s="9"/>
      <c r="M289" s="9"/>
      <c r="N289" s="9"/>
      <c r="O289" s="9"/>
      <c r="P289" s="9"/>
      <c r="Q289" s="9"/>
      <c r="R289" s="120"/>
      <c r="S289" s="120"/>
      <c r="T289" s="120"/>
      <c r="U289" s="120"/>
      <c r="V289" s="120"/>
      <c r="W289" s="120"/>
      <c r="X289" s="120"/>
      <c r="Y289" s="120"/>
      <c r="Z289" s="120"/>
      <c r="AA289" s="120"/>
      <c r="AB289" s="120"/>
      <c r="AC289" s="120"/>
      <c r="AD289" s="120"/>
      <c r="AE289" s="120"/>
    </row>
    <row r="290" spans="9:31" ht="15">
      <c r="I290" s="8"/>
      <c r="J290" s="9"/>
      <c r="K290" s="9"/>
      <c r="L290" s="9"/>
      <c r="M290" s="9"/>
      <c r="N290" s="9"/>
      <c r="O290" s="9"/>
      <c r="P290" s="9"/>
      <c r="Q290" s="9"/>
      <c r="R290" s="120"/>
      <c r="S290" s="120"/>
      <c r="T290" s="120"/>
      <c r="U290" s="120"/>
      <c r="V290" s="120"/>
      <c r="W290" s="120"/>
      <c r="X290" s="120"/>
      <c r="Y290" s="120"/>
      <c r="Z290" s="120"/>
      <c r="AA290" s="120"/>
      <c r="AB290" s="120"/>
      <c r="AC290" s="120"/>
      <c r="AD290" s="120"/>
      <c r="AE290" s="120"/>
    </row>
    <row r="291" spans="9:31" ht="15">
      <c r="I291" s="8"/>
      <c r="J291" s="9"/>
      <c r="K291" s="9"/>
      <c r="L291" s="9"/>
      <c r="M291" s="9"/>
      <c r="N291" s="9"/>
      <c r="O291" s="9"/>
      <c r="P291" s="9"/>
      <c r="Q291" s="9"/>
      <c r="R291" s="120"/>
      <c r="S291" s="120"/>
      <c r="T291" s="120"/>
      <c r="U291" s="120"/>
      <c r="V291" s="120"/>
      <c r="W291" s="120"/>
      <c r="X291" s="120"/>
      <c r="Y291" s="120"/>
      <c r="Z291" s="120"/>
      <c r="AA291" s="120"/>
      <c r="AB291" s="120"/>
      <c r="AC291" s="120"/>
      <c r="AD291" s="120"/>
      <c r="AE291" s="120"/>
    </row>
    <row r="292" spans="9:31" ht="15">
      <c r="I292" s="8"/>
      <c r="J292" s="9"/>
      <c r="K292" s="9"/>
      <c r="L292" s="9"/>
      <c r="M292" s="9"/>
      <c r="N292" s="9"/>
      <c r="O292" s="9"/>
      <c r="P292" s="9"/>
      <c r="Q292" s="9"/>
      <c r="R292" s="120"/>
      <c r="S292" s="120"/>
      <c r="T292" s="120"/>
      <c r="U292" s="120"/>
      <c r="V292" s="120"/>
      <c r="W292" s="120"/>
      <c r="X292" s="120"/>
      <c r="Y292" s="120"/>
      <c r="Z292" s="120"/>
      <c r="AA292" s="120"/>
      <c r="AB292" s="120"/>
      <c r="AC292" s="120"/>
      <c r="AD292" s="120"/>
      <c r="AE292" s="120"/>
    </row>
    <row r="293" spans="9:31" ht="15">
      <c r="I293" s="8"/>
      <c r="J293" s="9"/>
      <c r="K293" s="9"/>
      <c r="L293" s="9"/>
      <c r="M293" s="9"/>
      <c r="N293" s="9"/>
      <c r="O293" s="9"/>
      <c r="P293" s="9"/>
      <c r="Q293" s="9"/>
      <c r="R293" s="120"/>
      <c r="S293" s="120"/>
      <c r="T293" s="120"/>
      <c r="U293" s="120"/>
      <c r="V293" s="120"/>
      <c r="W293" s="120"/>
      <c r="X293" s="120"/>
      <c r="Y293" s="120"/>
      <c r="Z293" s="120"/>
      <c r="AA293" s="120"/>
      <c r="AB293" s="120"/>
      <c r="AC293" s="120"/>
      <c r="AD293" s="120"/>
      <c r="AE293" s="120"/>
    </row>
    <row r="294" spans="9:31" ht="15">
      <c r="I294" s="8"/>
      <c r="J294" s="120"/>
      <c r="K294" s="120"/>
      <c r="L294" s="120"/>
      <c r="M294" s="120"/>
      <c r="N294" s="120"/>
      <c r="O294" s="120"/>
      <c r="P294" s="120"/>
      <c r="Q294" s="120"/>
      <c r="R294" s="120"/>
      <c r="S294" s="120"/>
      <c r="T294" s="120"/>
      <c r="U294" s="120"/>
      <c r="V294" s="120"/>
      <c r="W294" s="120"/>
      <c r="X294" s="120"/>
      <c r="Y294" s="120"/>
      <c r="Z294" s="120"/>
      <c r="AA294" s="120"/>
      <c r="AB294" s="120"/>
      <c r="AC294" s="120"/>
      <c r="AD294" s="120"/>
      <c r="AE294" s="120"/>
    </row>
    <row r="295" spans="9:31" ht="15">
      <c r="I295" s="8"/>
      <c r="J295" s="120"/>
      <c r="K295" s="120"/>
      <c r="L295" s="120"/>
      <c r="M295" s="120"/>
      <c r="N295" s="120"/>
      <c r="O295" s="120"/>
      <c r="P295" s="120"/>
      <c r="Q295" s="120"/>
      <c r="R295" s="120"/>
      <c r="S295" s="120"/>
      <c r="T295" s="120"/>
      <c r="U295" s="120"/>
      <c r="V295" s="120"/>
      <c r="W295" s="120"/>
      <c r="X295" s="120"/>
      <c r="Y295" s="120"/>
      <c r="Z295" s="120"/>
      <c r="AA295" s="120"/>
      <c r="AB295" s="120"/>
      <c r="AC295" s="120"/>
      <c r="AD295" s="120"/>
      <c r="AE295" s="120"/>
    </row>
    <row r="296" spans="9:31" ht="15">
      <c r="I296" s="8"/>
      <c r="J296" s="120"/>
      <c r="K296" s="120"/>
      <c r="L296" s="120"/>
      <c r="M296" s="120"/>
      <c r="N296" s="120"/>
      <c r="O296" s="120"/>
      <c r="P296" s="120"/>
      <c r="Q296" s="120"/>
      <c r="R296" s="120"/>
      <c r="S296" s="120"/>
      <c r="T296" s="120"/>
      <c r="U296" s="120"/>
      <c r="V296" s="120"/>
      <c r="W296" s="120"/>
      <c r="X296" s="120"/>
      <c r="Y296" s="120"/>
      <c r="Z296" s="120"/>
      <c r="AA296" s="120"/>
      <c r="AB296" s="120"/>
      <c r="AC296" s="120"/>
      <c r="AD296" s="120"/>
      <c r="AE296" s="120"/>
    </row>
    <row r="297" spans="9:31" ht="15">
      <c r="I297" s="8"/>
      <c r="J297" s="9"/>
      <c r="K297" s="9"/>
      <c r="L297" s="9"/>
      <c r="M297" s="9"/>
      <c r="N297" s="9"/>
      <c r="O297" s="9"/>
      <c r="P297" s="9"/>
      <c r="Q297" s="9"/>
      <c r="R297" s="120"/>
      <c r="S297" s="120"/>
      <c r="T297" s="120"/>
      <c r="U297" s="120"/>
      <c r="V297" s="120"/>
      <c r="W297" s="120"/>
      <c r="X297" s="120"/>
      <c r="Y297" s="120"/>
      <c r="Z297" s="120"/>
      <c r="AA297" s="120"/>
      <c r="AB297" s="120"/>
      <c r="AC297" s="120"/>
      <c r="AD297" s="120"/>
      <c r="AE297" s="120"/>
    </row>
    <row r="298" spans="9:31" ht="15">
      <c r="I298" s="8"/>
      <c r="J298" s="120"/>
      <c r="K298" s="120"/>
      <c r="L298" s="120"/>
      <c r="M298" s="120"/>
      <c r="N298" s="120"/>
      <c r="O298" s="120"/>
      <c r="P298" s="120"/>
      <c r="Q298" s="120"/>
      <c r="R298" s="120"/>
      <c r="S298" s="120"/>
      <c r="T298" s="120"/>
      <c r="U298" s="120"/>
      <c r="V298" s="120"/>
      <c r="W298" s="120"/>
      <c r="X298" s="120"/>
      <c r="Y298" s="120"/>
      <c r="Z298" s="120"/>
      <c r="AA298" s="120"/>
      <c r="AB298" s="120"/>
      <c r="AC298" s="120"/>
      <c r="AD298" s="120"/>
      <c r="AE298" s="120"/>
    </row>
    <row r="299" spans="9:31" ht="15">
      <c r="I299" s="8"/>
      <c r="J299" s="120"/>
      <c r="K299" s="120"/>
      <c r="L299" s="120"/>
      <c r="M299" s="120"/>
      <c r="N299" s="120"/>
      <c r="O299" s="120"/>
      <c r="P299" s="120"/>
      <c r="Q299" s="120"/>
      <c r="R299" s="120"/>
      <c r="S299" s="120"/>
      <c r="T299" s="120"/>
      <c r="U299" s="120"/>
      <c r="V299" s="120"/>
      <c r="W299" s="120"/>
      <c r="X299" s="120"/>
      <c r="Y299" s="120"/>
      <c r="Z299" s="120"/>
      <c r="AA299" s="120"/>
      <c r="AB299" s="120"/>
      <c r="AC299" s="120"/>
      <c r="AD299" s="120"/>
      <c r="AE299" s="120"/>
    </row>
    <row r="300" spans="9:31" ht="15">
      <c r="I300" s="8"/>
      <c r="J300" s="9"/>
      <c r="K300" s="9"/>
      <c r="L300" s="9"/>
      <c r="M300" s="9"/>
      <c r="N300" s="9"/>
      <c r="O300" s="9"/>
      <c r="P300" s="9"/>
      <c r="Q300" s="9"/>
      <c r="R300" s="120"/>
      <c r="S300" s="120"/>
      <c r="T300" s="120"/>
      <c r="U300" s="120"/>
      <c r="V300" s="120"/>
      <c r="W300" s="120"/>
      <c r="X300" s="120"/>
      <c r="Y300" s="120"/>
      <c r="Z300" s="120"/>
      <c r="AA300" s="120"/>
      <c r="AB300" s="120"/>
      <c r="AC300" s="120"/>
      <c r="AD300" s="120"/>
      <c r="AE300" s="120"/>
    </row>
    <row r="301" spans="9:31" ht="15">
      <c r="I301" s="8"/>
      <c r="J301" s="9"/>
      <c r="K301" s="9"/>
      <c r="L301" s="9"/>
      <c r="M301" s="9"/>
      <c r="N301" s="9"/>
      <c r="O301" s="9"/>
      <c r="P301" s="9"/>
      <c r="Q301" s="9"/>
      <c r="R301" s="120"/>
      <c r="S301" s="120"/>
      <c r="T301" s="120"/>
      <c r="U301" s="120"/>
      <c r="V301" s="120"/>
      <c r="W301" s="120"/>
      <c r="X301" s="120"/>
      <c r="Y301" s="120"/>
      <c r="Z301" s="120"/>
      <c r="AA301" s="120"/>
      <c r="AB301" s="120"/>
      <c r="AC301" s="120"/>
      <c r="AD301" s="120"/>
      <c r="AE301" s="120"/>
    </row>
    <row r="302" spans="9:31" ht="15">
      <c r="I302" s="8"/>
      <c r="J302" s="9"/>
      <c r="K302" s="9"/>
      <c r="L302" s="9"/>
      <c r="M302" s="9"/>
      <c r="N302" s="9"/>
      <c r="O302" s="9"/>
      <c r="P302" s="9"/>
      <c r="Q302" s="9"/>
      <c r="R302" s="120"/>
      <c r="S302" s="120"/>
      <c r="T302" s="120"/>
      <c r="U302" s="120"/>
      <c r="V302" s="120"/>
      <c r="W302" s="120"/>
      <c r="X302" s="120"/>
      <c r="Y302" s="120"/>
      <c r="Z302" s="120"/>
      <c r="AA302" s="120"/>
      <c r="AB302" s="120"/>
      <c r="AC302" s="120"/>
      <c r="AD302" s="120"/>
      <c r="AE302" s="120"/>
    </row>
    <row r="303" spans="9:31" ht="15">
      <c r="I303" s="8"/>
      <c r="J303" s="9"/>
      <c r="K303" s="9"/>
      <c r="L303" s="9"/>
      <c r="M303" s="9"/>
      <c r="N303" s="9"/>
      <c r="O303" s="9"/>
      <c r="P303" s="9"/>
      <c r="Q303" s="9"/>
      <c r="R303" s="120"/>
      <c r="S303" s="120"/>
      <c r="T303" s="120"/>
      <c r="U303" s="120"/>
      <c r="V303" s="120"/>
      <c r="W303" s="120"/>
      <c r="X303" s="120"/>
      <c r="Y303" s="120"/>
      <c r="Z303" s="120"/>
      <c r="AA303" s="120"/>
      <c r="AB303" s="120"/>
      <c r="AC303" s="120"/>
      <c r="AD303" s="120"/>
      <c r="AE303" s="120"/>
    </row>
    <row r="304" spans="9:31" ht="15">
      <c r="I304" s="8"/>
      <c r="J304" s="9"/>
      <c r="K304" s="9"/>
      <c r="L304" s="9"/>
      <c r="M304" s="9"/>
      <c r="N304" s="9"/>
      <c r="O304" s="9"/>
      <c r="P304" s="9"/>
      <c r="Q304" s="9"/>
      <c r="R304" s="120"/>
      <c r="S304" s="120"/>
      <c r="T304" s="120"/>
      <c r="U304" s="120"/>
      <c r="V304" s="120"/>
      <c r="W304" s="120"/>
      <c r="X304" s="120"/>
      <c r="Y304" s="120"/>
      <c r="Z304" s="120"/>
      <c r="AA304" s="120"/>
      <c r="AB304" s="120"/>
      <c r="AC304" s="120"/>
      <c r="AD304" s="120"/>
      <c r="AE304" s="120"/>
    </row>
    <row r="305" spans="9:31" ht="15">
      <c r="I305" s="260"/>
      <c r="J305" s="276"/>
      <c r="K305" s="276"/>
      <c r="L305" s="276"/>
      <c r="M305" s="276"/>
      <c r="N305" s="276"/>
      <c r="O305" s="276"/>
      <c r="P305" s="276"/>
      <c r="Q305" s="276"/>
      <c r="R305" s="261"/>
      <c r="S305" s="261"/>
      <c r="T305" s="261"/>
      <c r="U305" s="261"/>
      <c r="V305" s="261"/>
      <c r="W305" s="261"/>
      <c r="X305" s="261"/>
      <c r="Y305" s="261"/>
      <c r="Z305" s="261"/>
      <c r="AA305" s="261"/>
      <c r="AB305" s="261"/>
      <c r="AC305" s="261"/>
      <c r="AD305" s="261"/>
      <c r="AE305" s="261"/>
    </row>
    <row r="306" spans="9:31" ht="15">
      <c r="I306" s="260"/>
      <c r="J306" s="276"/>
      <c r="K306" s="276"/>
      <c r="L306" s="276"/>
      <c r="M306" s="276"/>
      <c r="N306" s="276"/>
      <c r="O306" s="276"/>
      <c r="P306" s="276"/>
      <c r="Q306" s="276"/>
      <c r="R306" s="261"/>
      <c r="S306" s="261"/>
      <c r="T306" s="261"/>
      <c r="U306" s="261"/>
      <c r="V306" s="261"/>
      <c r="W306" s="261"/>
      <c r="X306" s="261"/>
      <c r="Y306" s="261"/>
      <c r="Z306" s="261"/>
      <c r="AA306" s="261"/>
      <c r="AB306" s="261"/>
      <c r="AC306" s="261"/>
      <c r="AD306" s="261"/>
      <c r="AE306" s="261"/>
    </row>
    <row r="307" spans="9:31" ht="15">
      <c r="I307" s="260"/>
      <c r="J307" s="276"/>
      <c r="K307" s="276"/>
      <c r="L307" s="276"/>
      <c r="M307" s="276"/>
      <c r="N307" s="276"/>
      <c r="O307" s="276"/>
      <c r="P307" s="276"/>
      <c r="Q307" s="276"/>
      <c r="R307" s="261"/>
      <c r="S307" s="261"/>
      <c r="T307" s="261"/>
      <c r="U307" s="261"/>
      <c r="V307" s="261"/>
      <c r="W307" s="261"/>
      <c r="X307" s="261"/>
      <c r="Y307" s="261"/>
      <c r="Z307" s="261"/>
      <c r="AA307" s="261"/>
      <c r="AB307" s="261"/>
      <c r="AC307" s="261"/>
      <c r="AD307" s="261"/>
      <c r="AE307" s="261"/>
    </row>
    <row r="308" spans="9:31" ht="15">
      <c r="I308" s="260"/>
      <c r="J308" s="276"/>
      <c r="K308" s="276"/>
      <c r="L308" s="276"/>
      <c r="M308" s="276"/>
      <c r="N308" s="276"/>
      <c r="O308" s="276"/>
      <c r="P308" s="276"/>
      <c r="Q308" s="276"/>
      <c r="R308" s="261"/>
      <c r="S308" s="261"/>
      <c r="T308" s="261"/>
      <c r="U308" s="261"/>
      <c r="V308" s="261"/>
      <c r="W308" s="261"/>
      <c r="X308" s="261"/>
      <c r="Y308" s="261"/>
      <c r="Z308" s="261"/>
      <c r="AA308" s="261"/>
      <c r="AB308" s="261"/>
      <c r="AC308" s="261"/>
      <c r="AD308" s="261"/>
      <c r="AE308" s="261"/>
    </row>
    <row r="309" spans="9:31" ht="15">
      <c r="I309" s="8"/>
      <c r="J309" s="9"/>
      <c r="K309" s="9"/>
      <c r="L309" s="9"/>
      <c r="M309" s="9"/>
      <c r="N309" s="9"/>
      <c r="O309" s="9"/>
      <c r="P309" s="9"/>
      <c r="Q309" s="9"/>
      <c r="R309" s="120"/>
      <c r="S309" s="120"/>
      <c r="T309" s="120"/>
      <c r="U309" s="120"/>
      <c r="V309" s="120"/>
      <c r="W309" s="120"/>
      <c r="X309" s="120"/>
      <c r="Y309" s="120"/>
      <c r="Z309" s="120"/>
      <c r="AA309" s="120"/>
      <c r="AB309" s="120"/>
      <c r="AC309" s="120"/>
      <c r="AD309" s="120"/>
      <c r="AE309" s="120"/>
    </row>
    <row r="310" spans="9:31" ht="15">
      <c r="I310" s="8"/>
      <c r="J310" s="9"/>
      <c r="K310" s="9"/>
      <c r="L310" s="9"/>
      <c r="M310" s="9"/>
      <c r="N310" s="9"/>
      <c r="O310" s="9"/>
      <c r="P310" s="9"/>
      <c r="Q310" s="9"/>
      <c r="R310" s="120"/>
      <c r="S310" s="120"/>
      <c r="T310" s="120"/>
      <c r="U310" s="120"/>
      <c r="V310" s="120"/>
      <c r="W310" s="120"/>
      <c r="X310" s="120"/>
      <c r="Y310" s="120"/>
      <c r="Z310" s="120"/>
      <c r="AA310" s="120"/>
      <c r="AB310" s="120"/>
      <c r="AC310" s="120"/>
      <c r="AD310" s="120"/>
      <c r="AE310" s="120"/>
    </row>
    <row r="311" spans="9:31" ht="15">
      <c r="I311" s="260"/>
      <c r="J311" s="276"/>
      <c r="K311" s="276"/>
      <c r="L311" s="276"/>
      <c r="M311" s="276"/>
      <c r="N311" s="276"/>
      <c r="O311" s="276"/>
      <c r="P311" s="276"/>
      <c r="Q311" s="276"/>
      <c r="R311" s="261"/>
      <c r="S311" s="261"/>
      <c r="T311" s="261"/>
      <c r="U311" s="261"/>
      <c r="V311" s="261"/>
      <c r="W311" s="261"/>
      <c r="X311" s="261"/>
      <c r="Y311" s="261"/>
      <c r="Z311" s="261"/>
      <c r="AA311" s="261"/>
      <c r="AB311" s="261"/>
      <c r="AC311" s="261"/>
      <c r="AD311" s="261"/>
      <c r="AE311" s="261"/>
    </row>
    <row r="312" spans="9:31" ht="15">
      <c r="I312" s="260"/>
      <c r="J312" s="276"/>
      <c r="K312" s="276"/>
      <c r="L312" s="276"/>
      <c r="M312" s="276"/>
      <c r="N312" s="276"/>
      <c r="O312" s="276"/>
      <c r="P312" s="276"/>
      <c r="Q312" s="276"/>
      <c r="R312" s="261"/>
      <c r="S312" s="261"/>
      <c r="T312" s="261"/>
      <c r="U312" s="261"/>
      <c r="V312" s="261"/>
      <c r="W312" s="261"/>
      <c r="X312" s="261"/>
      <c r="Y312" s="261"/>
      <c r="Z312" s="261"/>
      <c r="AA312" s="261"/>
      <c r="AB312" s="261"/>
      <c r="AC312" s="261"/>
      <c r="AD312" s="261"/>
      <c r="AE312" s="261"/>
    </row>
    <row r="313" spans="9:31" ht="15">
      <c r="I313" s="8"/>
      <c r="J313" s="9"/>
      <c r="K313" s="9"/>
      <c r="L313" s="9"/>
      <c r="M313" s="9"/>
      <c r="N313" s="9"/>
      <c r="O313" s="9"/>
      <c r="P313" s="9"/>
      <c r="Q313" s="9"/>
      <c r="R313" s="120"/>
      <c r="S313" s="120"/>
      <c r="T313" s="120"/>
      <c r="U313" s="120"/>
      <c r="V313" s="120"/>
      <c r="W313" s="120"/>
      <c r="X313" s="120"/>
      <c r="Y313" s="120"/>
      <c r="Z313" s="120"/>
      <c r="AA313" s="120"/>
      <c r="AB313" s="120"/>
      <c r="AC313" s="120"/>
      <c r="AD313" s="120"/>
      <c r="AE313" s="120"/>
    </row>
    <row r="314" spans="9:31" ht="15">
      <c r="I314" s="8"/>
      <c r="J314" s="9"/>
      <c r="K314" s="9"/>
      <c r="L314" s="9"/>
      <c r="M314" s="9"/>
      <c r="N314" s="9"/>
      <c r="O314" s="9"/>
      <c r="P314" s="9"/>
      <c r="Q314" s="9"/>
      <c r="R314" s="120"/>
      <c r="S314" s="120"/>
      <c r="T314" s="120"/>
      <c r="U314" s="120"/>
      <c r="V314" s="120"/>
      <c r="W314" s="120"/>
      <c r="X314" s="120"/>
      <c r="Y314" s="120"/>
      <c r="Z314" s="120"/>
      <c r="AA314" s="120"/>
      <c r="AB314" s="120"/>
      <c r="AC314" s="120"/>
      <c r="AD314" s="120"/>
      <c r="AE314" s="120"/>
    </row>
    <row r="315" spans="9:31" ht="15">
      <c r="I315" s="8"/>
      <c r="J315" s="9"/>
      <c r="K315" s="9"/>
      <c r="L315" s="9"/>
      <c r="M315" s="9"/>
      <c r="N315" s="9"/>
      <c r="O315" s="9"/>
      <c r="P315" s="9"/>
      <c r="Q315" s="9"/>
      <c r="R315" s="120"/>
      <c r="S315" s="120"/>
      <c r="T315" s="120"/>
      <c r="U315" s="120"/>
      <c r="V315" s="120"/>
      <c r="W315" s="120"/>
      <c r="X315" s="120"/>
      <c r="Y315" s="120"/>
      <c r="Z315" s="120"/>
      <c r="AA315" s="120"/>
      <c r="AB315" s="120"/>
      <c r="AC315" s="120"/>
      <c r="AD315" s="120"/>
      <c r="AE315" s="120"/>
    </row>
    <row r="316" spans="9:31" ht="15">
      <c r="I316" s="8"/>
      <c r="J316" s="9"/>
      <c r="K316" s="9"/>
      <c r="L316" s="9"/>
      <c r="M316" s="9"/>
      <c r="N316" s="9"/>
      <c r="O316" s="9"/>
      <c r="P316" s="9"/>
      <c r="Q316" s="9"/>
      <c r="R316" s="120"/>
      <c r="S316" s="120"/>
      <c r="T316" s="120"/>
      <c r="U316" s="120"/>
      <c r="V316" s="120"/>
      <c r="W316" s="120"/>
      <c r="X316" s="120"/>
      <c r="Y316" s="120"/>
      <c r="Z316" s="120"/>
      <c r="AA316" s="120"/>
      <c r="AB316" s="120"/>
      <c r="AC316" s="120"/>
      <c r="AD316" s="120"/>
      <c r="AE316" s="120"/>
    </row>
    <row r="317" spans="9:31" ht="15">
      <c r="I317" s="8"/>
      <c r="J317" s="9"/>
      <c r="K317" s="9"/>
      <c r="L317" s="9"/>
      <c r="M317" s="9"/>
      <c r="N317" s="9"/>
      <c r="O317" s="9"/>
      <c r="P317" s="9"/>
      <c r="Q317" s="9"/>
      <c r="R317" s="120"/>
      <c r="S317" s="120"/>
      <c r="T317" s="120"/>
      <c r="U317" s="120"/>
      <c r="V317" s="120"/>
      <c r="W317" s="120"/>
      <c r="X317" s="120"/>
      <c r="Y317" s="120"/>
      <c r="Z317" s="120"/>
      <c r="AA317" s="120"/>
      <c r="AB317" s="120"/>
      <c r="AC317" s="120"/>
      <c r="AD317" s="120"/>
      <c r="AE317" s="120"/>
    </row>
    <row r="318" spans="9:31" ht="15">
      <c r="I318" s="262"/>
      <c r="J318" s="263"/>
      <c r="K318" s="263"/>
      <c r="L318" s="263"/>
      <c r="M318" s="263"/>
      <c r="N318" s="263"/>
      <c r="O318" s="263"/>
      <c r="P318" s="263"/>
      <c r="Q318" s="263"/>
      <c r="R318" s="259"/>
      <c r="S318" s="259"/>
      <c r="T318" s="259"/>
      <c r="U318" s="259"/>
      <c r="V318" s="259"/>
      <c r="W318" s="259"/>
      <c r="X318" s="259"/>
      <c r="Y318" s="259"/>
      <c r="Z318" s="259"/>
      <c r="AA318" s="259"/>
      <c r="AB318" s="259"/>
      <c r="AC318" s="259"/>
      <c r="AD318" s="259"/>
      <c r="AE318" s="259"/>
    </row>
    <row r="319" spans="9:31" ht="15">
      <c r="I319" s="8"/>
      <c r="J319" s="9"/>
      <c r="K319" s="9"/>
      <c r="L319" s="9"/>
      <c r="M319" s="9"/>
      <c r="N319" s="9"/>
      <c r="O319" s="9"/>
      <c r="P319" s="9"/>
      <c r="Q319" s="9"/>
      <c r="R319" s="120"/>
      <c r="S319" s="120"/>
      <c r="T319" s="120"/>
      <c r="U319" s="120"/>
      <c r="V319" s="120"/>
      <c r="W319" s="120"/>
      <c r="X319" s="120"/>
      <c r="Y319" s="120"/>
      <c r="Z319" s="120"/>
      <c r="AA319" s="120"/>
      <c r="AB319" s="120"/>
      <c r="AC319" s="120"/>
      <c r="AD319" s="120"/>
      <c r="AE319" s="120"/>
    </row>
    <row r="320" spans="9:31" ht="15">
      <c r="I320" s="8"/>
      <c r="J320" s="9"/>
      <c r="K320" s="9"/>
      <c r="L320" s="9"/>
      <c r="M320" s="9"/>
      <c r="N320" s="9"/>
      <c r="O320" s="9"/>
      <c r="P320" s="9"/>
      <c r="Q320" s="9"/>
      <c r="R320" s="120"/>
      <c r="S320" s="120"/>
      <c r="T320" s="120"/>
      <c r="U320" s="120"/>
      <c r="V320" s="120"/>
      <c r="W320" s="120"/>
      <c r="X320" s="120"/>
      <c r="Y320" s="120"/>
      <c r="Z320" s="120"/>
      <c r="AA320" s="120"/>
      <c r="AB320" s="120"/>
      <c r="AC320" s="120"/>
      <c r="AD320" s="120"/>
      <c r="AE320" s="120"/>
    </row>
    <row r="321" spans="9:31" ht="15">
      <c r="I321" s="8"/>
      <c r="J321" s="9"/>
      <c r="K321" s="9"/>
      <c r="L321" s="9"/>
      <c r="M321" s="9"/>
      <c r="N321" s="9"/>
      <c r="O321" s="9"/>
      <c r="P321" s="9"/>
      <c r="Q321" s="9"/>
      <c r="R321" s="120"/>
      <c r="S321" s="120"/>
      <c r="T321" s="120"/>
      <c r="U321" s="120"/>
      <c r="V321" s="120"/>
      <c r="W321" s="120"/>
      <c r="X321" s="120"/>
      <c r="Y321" s="120"/>
      <c r="Z321" s="120"/>
      <c r="AA321" s="120"/>
      <c r="AB321" s="120"/>
      <c r="AC321" s="120"/>
      <c r="AD321" s="120"/>
      <c r="AE321" s="120"/>
    </row>
    <row r="322" spans="9:31" ht="15">
      <c r="I322" s="8"/>
      <c r="J322" s="9"/>
      <c r="K322" s="9"/>
      <c r="L322" s="9"/>
      <c r="M322" s="9"/>
      <c r="N322" s="9"/>
      <c r="O322" s="9"/>
      <c r="P322" s="9"/>
      <c r="Q322" s="9"/>
      <c r="R322" s="120"/>
      <c r="S322" s="120"/>
      <c r="T322" s="120"/>
      <c r="U322" s="120"/>
      <c r="V322" s="120"/>
      <c r="W322" s="120"/>
      <c r="X322" s="120"/>
      <c r="Y322" s="120"/>
      <c r="Z322" s="120"/>
      <c r="AA322" s="120"/>
      <c r="AB322" s="120"/>
      <c r="AC322" s="120"/>
      <c r="AD322" s="120"/>
      <c r="AE322" s="120"/>
    </row>
    <row r="323" spans="9:31" ht="15">
      <c r="I323" s="8"/>
      <c r="J323" s="9"/>
      <c r="K323" s="9"/>
      <c r="L323" s="9"/>
      <c r="M323" s="9"/>
      <c r="N323" s="9"/>
      <c r="O323" s="9"/>
      <c r="P323" s="9"/>
      <c r="Q323" s="9"/>
      <c r="R323" s="120"/>
      <c r="S323" s="120"/>
      <c r="T323" s="120"/>
      <c r="U323" s="120"/>
      <c r="V323" s="120"/>
      <c r="W323" s="120"/>
      <c r="X323" s="120"/>
      <c r="Y323" s="120"/>
      <c r="Z323" s="120"/>
      <c r="AA323" s="120"/>
      <c r="AB323" s="120"/>
      <c r="AC323" s="120"/>
      <c r="AD323" s="120"/>
      <c r="AE323" s="120"/>
    </row>
    <row r="324" spans="9:31" ht="15">
      <c r="I324" s="262"/>
      <c r="J324" s="263"/>
      <c r="K324" s="263"/>
      <c r="L324" s="263"/>
      <c r="M324" s="263"/>
      <c r="N324" s="263"/>
      <c r="O324" s="263"/>
      <c r="P324" s="263"/>
      <c r="Q324" s="263"/>
      <c r="R324" s="259"/>
      <c r="S324" s="259"/>
      <c r="T324" s="259"/>
      <c r="U324" s="259"/>
      <c r="V324" s="259"/>
      <c r="W324" s="259"/>
      <c r="X324" s="259"/>
      <c r="Y324" s="259"/>
      <c r="Z324" s="259"/>
      <c r="AA324" s="259"/>
      <c r="AB324" s="259"/>
      <c r="AC324" s="259"/>
      <c r="AD324" s="259"/>
      <c r="AE324" s="259"/>
    </row>
    <row r="325" spans="9:31" ht="15">
      <c r="I325" s="8"/>
      <c r="J325" s="9"/>
      <c r="K325" s="9"/>
      <c r="L325" s="9"/>
      <c r="M325" s="9"/>
      <c r="N325" s="9"/>
      <c r="O325" s="9"/>
      <c r="P325" s="9"/>
      <c r="Q325" s="9"/>
      <c r="R325" s="120"/>
      <c r="S325" s="120"/>
      <c r="T325" s="120"/>
      <c r="U325" s="120"/>
      <c r="V325" s="120"/>
      <c r="W325" s="120"/>
      <c r="X325" s="120"/>
      <c r="Y325" s="120"/>
      <c r="Z325" s="120"/>
      <c r="AA325" s="120"/>
      <c r="AB325" s="120"/>
      <c r="AC325" s="120"/>
      <c r="AD325" s="120"/>
      <c r="AE325" s="120"/>
    </row>
    <row r="326" spans="9:31" ht="15">
      <c r="I326" s="8"/>
      <c r="J326" s="9"/>
      <c r="K326" s="9"/>
      <c r="L326" s="9"/>
      <c r="M326" s="9"/>
      <c r="N326" s="9"/>
      <c r="O326" s="9"/>
      <c r="P326" s="9"/>
      <c r="Q326" s="9"/>
      <c r="R326" s="120"/>
      <c r="S326" s="120"/>
      <c r="T326" s="120"/>
      <c r="U326" s="120"/>
      <c r="V326" s="120"/>
      <c r="W326" s="120"/>
      <c r="X326" s="120"/>
      <c r="Y326" s="120"/>
      <c r="Z326" s="120"/>
      <c r="AA326" s="120"/>
      <c r="AB326" s="120"/>
      <c r="AC326" s="120"/>
      <c r="AD326" s="120"/>
      <c r="AE326" s="120"/>
    </row>
    <row r="327" spans="9:31" ht="15">
      <c r="I327" s="8"/>
      <c r="J327" s="9"/>
      <c r="K327" s="9"/>
      <c r="L327" s="9"/>
      <c r="M327" s="9"/>
      <c r="N327" s="9"/>
      <c r="O327" s="9"/>
      <c r="P327" s="9"/>
      <c r="Q327" s="9"/>
      <c r="R327" s="120"/>
      <c r="S327" s="120"/>
      <c r="T327" s="120"/>
      <c r="U327" s="120"/>
      <c r="V327" s="120"/>
      <c r="W327" s="120"/>
      <c r="X327" s="120"/>
      <c r="Y327" s="120"/>
      <c r="Z327" s="120"/>
      <c r="AA327" s="120"/>
      <c r="AB327" s="120"/>
      <c r="AC327" s="120"/>
      <c r="AD327" s="120"/>
      <c r="AE327" s="120"/>
    </row>
    <row r="328" spans="9:31" ht="15">
      <c r="I328" s="262"/>
      <c r="J328" s="263"/>
      <c r="K328" s="263"/>
      <c r="L328" s="263"/>
      <c r="M328" s="263"/>
      <c r="N328" s="263"/>
      <c r="O328" s="263"/>
      <c r="P328" s="263"/>
      <c r="Q328" s="263"/>
      <c r="R328" s="259"/>
      <c r="S328" s="259"/>
      <c r="T328" s="259"/>
      <c r="U328" s="259"/>
      <c r="V328" s="259"/>
      <c r="W328" s="259"/>
      <c r="X328" s="259"/>
      <c r="Y328" s="259"/>
      <c r="Z328" s="259"/>
      <c r="AA328" s="259"/>
      <c r="AB328" s="259"/>
      <c r="AC328" s="259"/>
      <c r="AD328" s="259"/>
      <c r="AE328" s="259"/>
    </row>
    <row r="329" spans="9:31" ht="15">
      <c r="I329" s="8"/>
      <c r="J329" s="9"/>
      <c r="K329" s="9"/>
      <c r="L329" s="9"/>
      <c r="M329" s="9"/>
      <c r="N329" s="9"/>
      <c r="O329" s="9"/>
      <c r="P329" s="9"/>
      <c r="Q329" s="9"/>
      <c r="R329" s="120"/>
      <c r="S329" s="120"/>
      <c r="T329" s="120"/>
      <c r="U329" s="120"/>
      <c r="V329" s="120"/>
      <c r="W329" s="120"/>
      <c r="X329" s="120"/>
      <c r="Y329" s="120"/>
      <c r="Z329" s="120"/>
      <c r="AA329" s="120"/>
      <c r="AB329" s="120"/>
      <c r="AC329" s="120"/>
      <c r="AD329" s="120"/>
      <c r="AE329" s="120"/>
    </row>
    <row r="330" spans="9:31" ht="15">
      <c r="I330" s="8"/>
      <c r="J330" s="9"/>
      <c r="K330" s="9"/>
      <c r="L330" s="9"/>
      <c r="M330" s="9"/>
      <c r="N330" s="9"/>
      <c r="O330" s="9"/>
      <c r="P330" s="9"/>
      <c r="Q330" s="9"/>
      <c r="R330" s="120"/>
      <c r="S330" s="120"/>
      <c r="T330" s="120"/>
      <c r="U330" s="120"/>
      <c r="V330" s="120"/>
      <c r="W330" s="120"/>
      <c r="X330" s="120"/>
      <c r="Y330" s="120"/>
      <c r="Z330" s="120"/>
      <c r="AA330" s="120"/>
      <c r="AB330" s="120"/>
      <c r="AC330" s="120"/>
      <c r="AD330" s="120"/>
      <c r="AE330" s="120"/>
    </row>
    <row r="331" spans="9:31" ht="15">
      <c r="I331" s="8"/>
      <c r="J331" s="9"/>
      <c r="K331" s="9"/>
      <c r="L331" s="9"/>
      <c r="M331" s="9"/>
      <c r="N331" s="9"/>
      <c r="O331" s="9"/>
      <c r="P331" s="9"/>
      <c r="Q331" s="9"/>
      <c r="R331" s="120"/>
      <c r="S331" s="120"/>
      <c r="T331" s="120"/>
      <c r="U331" s="120"/>
      <c r="V331" s="120"/>
      <c r="W331" s="120"/>
      <c r="X331" s="120"/>
      <c r="Y331" s="120"/>
      <c r="Z331" s="120"/>
      <c r="AA331" s="120"/>
      <c r="AB331" s="120"/>
      <c r="AC331" s="120"/>
      <c r="AD331" s="120"/>
      <c r="AE331" s="120"/>
    </row>
    <row r="332" spans="9:31" ht="15">
      <c r="I332" s="8"/>
      <c r="J332" s="9"/>
      <c r="K332" s="9"/>
      <c r="L332" s="9"/>
      <c r="M332" s="9"/>
      <c r="N332" s="9"/>
      <c r="O332" s="9"/>
      <c r="P332" s="9"/>
      <c r="Q332" s="9"/>
      <c r="R332" s="120"/>
      <c r="S332" s="120"/>
      <c r="T332" s="120"/>
      <c r="U332" s="120"/>
      <c r="V332" s="120"/>
      <c r="W332" s="120"/>
      <c r="X332" s="120"/>
      <c r="Y332" s="120"/>
      <c r="Z332" s="120"/>
      <c r="AA332" s="120"/>
      <c r="AB332" s="120"/>
      <c r="AC332" s="120"/>
      <c r="AD332" s="120"/>
      <c r="AE332" s="120"/>
    </row>
    <row r="333" spans="10:17" ht="15">
      <c r="J333" s="168"/>
      <c r="K333" s="168"/>
      <c r="L333" s="168"/>
      <c r="M333" s="168"/>
      <c r="N333" s="168"/>
      <c r="O333" s="168"/>
      <c r="P333" s="168"/>
      <c r="Q333" s="168"/>
    </row>
    <row r="334" spans="10:17" ht="15">
      <c r="J334" s="168"/>
      <c r="K334" s="168"/>
      <c r="L334" s="168"/>
      <c r="M334" s="168"/>
      <c r="N334" s="168"/>
      <c r="O334" s="168"/>
      <c r="P334" s="168"/>
      <c r="Q334" s="168"/>
    </row>
    <row r="335" spans="9:31" ht="15">
      <c r="I335" s="8"/>
      <c r="J335" s="9"/>
      <c r="K335" s="9"/>
      <c r="L335" s="9"/>
      <c r="M335" s="9"/>
      <c r="N335" s="9"/>
      <c r="O335" s="9"/>
      <c r="P335" s="9"/>
      <c r="Q335" s="9"/>
      <c r="R335" s="120"/>
      <c r="S335" s="120"/>
      <c r="T335" s="120"/>
      <c r="U335" s="120"/>
      <c r="V335" s="120"/>
      <c r="W335" s="120"/>
      <c r="X335" s="120"/>
      <c r="Y335" s="120"/>
      <c r="Z335" s="120"/>
      <c r="AA335" s="120"/>
      <c r="AB335" s="120"/>
      <c r="AC335" s="120"/>
      <c r="AD335" s="120"/>
      <c r="AE335" s="120"/>
    </row>
    <row r="336" spans="9:31" ht="15">
      <c r="I336" s="8"/>
      <c r="J336" s="258"/>
      <c r="K336" s="258"/>
      <c r="L336" s="258"/>
      <c r="M336" s="258"/>
      <c r="N336" s="258"/>
      <c r="O336" s="258"/>
      <c r="P336" s="258"/>
      <c r="Q336" s="258"/>
      <c r="R336" s="258"/>
      <c r="S336" s="258"/>
      <c r="T336" s="258"/>
      <c r="U336" s="258"/>
      <c r="V336" s="258"/>
      <c r="W336" s="258"/>
      <c r="X336" s="258"/>
      <c r="Y336" s="258"/>
      <c r="Z336" s="258"/>
      <c r="AA336" s="258"/>
      <c r="AB336" s="258"/>
      <c r="AC336" s="258"/>
      <c r="AD336" s="258"/>
      <c r="AE336" s="258"/>
    </row>
    <row r="337" spans="10:17" ht="15">
      <c r="J337" s="168"/>
      <c r="K337" s="168"/>
      <c r="L337" s="168"/>
      <c r="M337" s="168"/>
      <c r="N337" s="168"/>
      <c r="O337" s="168"/>
      <c r="P337" s="168"/>
      <c r="Q337" s="168"/>
    </row>
    <row r="338" spans="10:17" ht="15">
      <c r="J338" s="168"/>
      <c r="K338" s="168"/>
      <c r="L338" s="168"/>
      <c r="M338" s="168"/>
      <c r="N338" s="168"/>
      <c r="O338" s="168"/>
      <c r="P338" s="168"/>
      <c r="Q338" s="168"/>
    </row>
    <row r="339" spans="10:17" ht="15">
      <c r="J339" s="168"/>
      <c r="K339" s="168"/>
      <c r="L339" s="168"/>
      <c r="M339" s="168"/>
      <c r="N339" s="168"/>
      <c r="O339" s="168"/>
      <c r="P339" s="168"/>
      <c r="Q339" s="168"/>
    </row>
    <row r="340" spans="9:31" ht="15">
      <c r="I340" s="274"/>
      <c r="J340" s="275"/>
      <c r="K340" s="275"/>
      <c r="L340" s="275"/>
      <c r="M340" s="275"/>
      <c r="N340" s="275"/>
      <c r="O340" s="275"/>
      <c r="P340" s="275"/>
      <c r="Q340" s="275"/>
      <c r="R340" s="275"/>
      <c r="S340" s="275"/>
      <c r="T340" s="275"/>
      <c r="U340" s="275"/>
      <c r="V340" s="275"/>
      <c r="W340" s="275"/>
      <c r="X340" s="275"/>
      <c r="Y340" s="275"/>
      <c r="Z340" s="275"/>
      <c r="AA340" s="275"/>
      <c r="AB340" s="275"/>
      <c r="AC340" s="275"/>
      <c r="AD340" s="275"/>
      <c r="AE340" s="275"/>
    </row>
    <row r="341" spans="9:31" ht="15">
      <c r="I341" s="274"/>
      <c r="J341" s="275"/>
      <c r="K341" s="275"/>
      <c r="L341" s="275"/>
      <c r="M341" s="275"/>
      <c r="N341" s="275"/>
      <c r="O341" s="275"/>
      <c r="P341" s="275"/>
      <c r="Q341" s="275"/>
      <c r="R341" s="275"/>
      <c r="S341" s="275"/>
      <c r="T341" s="275"/>
      <c r="U341" s="275"/>
      <c r="V341" s="275"/>
      <c r="W341" s="275"/>
      <c r="X341" s="275"/>
      <c r="Y341" s="275"/>
      <c r="Z341" s="275"/>
      <c r="AA341" s="275"/>
      <c r="AB341" s="275"/>
      <c r="AC341" s="275"/>
      <c r="AD341" s="275"/>
      <c r="AE341" s="275"/>
    </row>
    <row r="342" spans="10:17" ht="15">
      <c r="J342" s="168"/>
      <c r="K342" s="168"/>
      <c r="L342" s="168"/>
      <c r="M342" s="168"/>
      <c r="N342" s="168"/>
      <c r="O342" s="168"/>
      <c r="P342" s="168"/>
      <c r="Q342" s="168"/>
    </row>
    <row r="343" spans="10:17" ht="15">
      <c r="J343" s="168"/>
      <c r="K343" s="168"/>
      <c r="L343" s="168"/>
      <c r="M343" s="168"/>
      <c r="N343" s="168"/>
      <c r="O343" s="168"/>
      <c r="P343" s="168"/>
      <c r="Q343" s="168"/>
    </row>
    <row r="344" spans="10:17" ht="15">
      <c r="J344" s="168"/>
      <c r="K344" s="168"/>
      <c r="L344" s="168"/>
      <c r="M344" s="168"/>
      <c r="N344" s="168"/>
      <c r="O344" s="168"/>
      <c r="P344" s="168"/>
      <c r="Q344" s="168"/>
    </row>
    <row r="345" spans="9:31" ht="15">
      <c r="I345" s="8"/>
      <c r="J345" s="258"/>
      <c r="K345" s="258"/>
      <c r="L345" s="258"/>
      <c r="M345" s="258"/>
      <c r="N345" s="258"/>
      <c r="O345" s="258"/>
      <c r="P345" s="258"/>
      <c r="Q345" s="258"/>
      <c r="R345" s="258"/>
      <c r="S345" s="258"/>
      <c r="T345" s="258"/>
      <c r="U345" s="258"/>
      <c r="V345" s="258"/>
      <c r="W345" s="258"/>
      <c r="X345" s="258"/>
      <c r="Y345" s="258"/>
      <c r="Z345" s="258"/>
      <c r="AA345" s="258"/>
      <c r="AB345" s="258"/>
      <c r="AC345" s="258"/>
      <c r="AD345" s="258"/>
      <c r="AE345" s="258"/>
    </row>
    <row r="346" spans="9:31" ht="15">
      <c r="I346" s="8"/>
      <c r="J346" s="9"/>
      <c r="K346" s="9"/>
      <c r="L346" s="9"/>
      <c r="M346" s="9"/>
      <c r="N346" s="9"/>
      <c r="O346" s="9"/>
      <c r="P346" s="9"/>
      <c r="Q346" s="9"/>
      <c r="R346" s="120"/>
      <c r="S346" s="120"/>
      <c r="T346" s="120"/>
      <c r="U346" s="120"/>
      <c r="V346" s="120"/>
      <c r="W346" s="120"/>
      <c r="X346" s="120"/>
      <c r="Y346" s="120"/>
      <c r="Z346" s="120"/>
      <c r="AA346" s="120"/>
      <c r="AB346" s="120"/>
      <c r="AC346" s="120"/>
      <c r="AD346" s="120"/>
      <c r="AE346" s="120"/>
    </row>
    <row r="347" spans="9:31" ht="15">
      <c r="I347" s="8"/>
      <c r="J347" s="9"/>
      <c r="K347" s="9"/>
      <c r="L347" s="9"/>
      <c r="M347" s="9"/>
      <c r="N347" s="9"/>
      <c r="O347" s="9"/>
      <c r="P347" s="9"/>
      <c r="Q347" s="9"/>
      <c r="R347" s="120"/>
      <c r="S347" s="120"/>
      <c r="T347" s="120"/>
      <c r="U347" s="120"/>
      <c r="V347" s="120"/>
      <c r="W347" s="120"/>
      <c r="X347" s="120"/>
      <c r="Y347" s="120"/>
      <c r="Z347" s="120"/>
      <c r="AA347" s="120"/>
      <c r="AB347" s="120"/>
      <c r="AC347" s="120"/>
      <c r="AD347" s="120"/>
      <c r="AE347" s="120"/>
    </row>
    <row r="348" spans="9:31" ht="15">
      <c r="I348" s="8"/>
      <c r="J348" s="9"/>
      <c r="K348" s="9"/>
      <c r="L348" s="9"/>
      <c r="M348" s="9"/>
      <c r="N348" s="9"/>
      <c r="O348" s="9"/>
      <c r="P348" s="9"/>
      <c r="Q348" s="9"/>
      <c r="R348" s="120"/>
      <c r="S348" s="120"/>
      <c r="T348" s="120"/>
      <c r="U348" s="120"/>
      <c r="V348" s="120"/>
      <c r="W348" s="120"/>
      <c r="X348" s="120"/>
      <c r="Y348" s="120"/>
      <c r="Z348" s="120"/>
      <c r="AA348" s="120"/>
      <c r="AB348" s="120"/>
      <c r="AC348" s="120"/>
      <c r="AD348" s="120"/>
      <c r="AE348" s="120"/>
    </row>
    <row r="349" spans="9:31" ht="15">
      <c r="I349" s="8"/>
      <c r="J349" s="9"/>
      <c r="K349" s="9"/>
      <c r="L349" s="9"/>
      <c r="M349" s="9"/>
      <c r="N349" s="9"/>
      <c r="O349" s="9"/>
      <c r="P349" s="9"/>
      <c r="Q349" s="9"/>
      <c r="R349" s="120"/>
      <c r="S349" s="120"/>
      <c r="T349" s="120"/>
      <c r="U349" s="120"/>
      <c r="V349" s="120"/>
      <c r="W349" s="120"/>
      <c r="X349" s="120"/>
      <c r="Y349" s="120"/>
      <c r="Z349" s="120"/>
      <c r="AA349" s="120"/>
      <c r="AB349" s="120"/>
      <c r="AC349" s="120"/>
      <c r="AD349" s="120"/>
      <c r="AE349" s="120"/>
    </row>
    <row r="350" spans="10:17" ht="15">
      <c r="J350" s="168"/>
      <c r="K350" s="168"/>
      <c r="L350" s="168"/>
      <c r="M350" s="168"/>
      <c r="N350" s="168"/>
      <c r="O350" s="168"/>
      <c r="P350" s="168"/>
      <c r="Q350" s="168"/>
    </row>
    <row r="351" spans="9:31" ht="15">
      <c r="I351" s="8"/>
      <c r="J351" s="9"/>
      <c r="K351" s="9"/>
      <c r="L351" s="9"/>
      <c r="M351" s="9"/>
      <c r="N351" s="9"/>
      <c r="O351" s="9"/>
      <c r="P351" s="9"/>
      <c r="Q351" s="9"/>
      <c r="R351" s="120"/>
      <c r="S351" s="120"/>
      <c r="T351" s="120"/>
      <c r="U351" s="120"/>
      <c r="V351" s="120"/>
      <c r="W351" s="120"/>
      <c r="X351" s="120"/>
      <c r="Y351" s="120"/>
      <c r="Z351" s="120"/>
      <c r="AA351" s="120"/>
      <c r="AB351" s="120"/>
      <c r="AC351" s="120"/>
      <c r="AD351" s="120"/>
      <c r="AE351" s="120"/>
    </row>
    <row r="352" spans="9:31" ht="15">
      <c r="I352" s="8"/>
      <c r="J352" s="9"/>
      <c r="K352" s="9"/>
      <c r="L352" s="9"/>
      <c r="M352" s="9"/>
      <c r="N352" s="9"/>
      <c r="O352" s="9"/>
      <c r="P352" s="9"/>
      <c r="Q352" s="9"/>
      <c r="R352" s="120"/>
      <c r="S352" s="120"/>
      <c r="T352" s="120"/>
      <c r="U352" s="120"/>
      <c r="V352" s="120"/>
      <c r="W352" s="120"/>
      <c r="X352" s="120"/>
      <c r="Y352" s="120"/>
      <c r="Z352" s="120"/>
      <c r="AA352" s="120"/>
      <c r="AB352" s="120"/>
      <c r="AC352" s="120"/>
      <c r="AD352" s="120"/>
      <c r="AE352" s="120"/>
    </row>
    <row r="353" spans="9:31" ht="15">
      <c r="I353" s="8"/>
      <c r="J353" s="9"/>
      <c r="K353" s="9"/>
      <c r="L353" s="9"/>
      <c r="M353" s="9"/>
      <c r="N353" s="9"/>
      <c r="O353" s="9"/>
      <c r="P353" s="9"/>
      <c r="Q353" s="9"/>
      <c r="R353" s="120"/>
      <c r="S353" s="120"/>
      <c r="T353" s="120"/>
      <c r="U353" s="120"/>
      <c r="V353" s="120"/>
      <c r="W353" s="120"/>
      <c r="X353" s="120"/>
      <c r="Y353" s="120"/>
      <c r="Z353" s="120"/>
      <c r="AA353" s="120"/>
      <c r="AB353" s="120"/>
      <c r="AC353" s="120"/>
      <c r="AD353" s="120"/>
      <c r="AE353" s="120"/>
    </row>
    <row r="354" spans="9:31" ht="15">
      <c r="I354" s="8"/>
      <c r="J354" s="9"/>
      <c r="K354" s="9"/>
      <c r="L354" s="9"/>
      <c r="M354" s="9"/>
      <c r="N354" s="9"/>
      <c r="O354" s="9"/>
      <c r="P354" s="9"/>
      <c r="Q354" s="9"/>
      <c r="R354" s="120"/>
      <c r="S354" s="120"/>
      <c r="T354" s="120"/>
      <c r="U354" s="120"/>
      <c r="V354" s="120"/>
      <c r="W354" s="120"/>
      <c r="X354" s="120"/>
      <c r="Y354" s="120"/>
      <c r="Z354" s="120"/>
      <c r="AA354" s="120"/>
      <c r="AB354" s="120"/>
      <c r="AC354" s="120"/>
      <c r="AD354" s="120"/>
      <c r="AE354" s="120"/>
    </row>
    <row r="355" spans="9:31" ht="15">
      <c r="I355" s="8"/>
      <c r="J355" s="9"/>
      <c r="K355" s="9"/>
      <c r="L355" s="9"/>
      <c r="M355" s="9"/>
      <c r="N355" s="9"/>
      <c r="O355" s="9"/>
      <c r="P355" s="9"/>
      <c r="Q355" s="9"/>
      <c r="R355" s="120"/>
      <c r="S355" s="120"/>
      <c r="T355" s="120"/>
      <c r="U355" s="120"/>
      <c r="V355" s="120"/>
      <c r="W355" s="120"/>
      <c r="X355" s="120"/>
      <c r="Y355" s="120"/>
      <c r="Z355" s="120"/>
      <c r="AA355" s="120"/>
      <c r="AB355" s="120"/>
      <c r="AC355" s="120"/>
      <c r="AD355" s="120"/>
      <c r="AE355" s="120"/>
    </row>
    <row r="356" spans="9:31" ht="15">
      <c r="I356" s="8"/>
      <c r="J356" s="264"/>
      <c r="K356" s="264"/>
      <c r="L356" s="264"/>
      <c r="M356" s="264"/>
      <c r="N356" s="264"/>
      <c r="O356" s="264"/>
      <c r="P356" s="264"/>
      <c r="Q356" s="264"/>
      <c r="R356" s="264"/>
      <c r="S356" s="264"/>
      <c r="T356" s="264"/>
      <c r="U356" s="264"/>
      <c r="V356" s="264"/>
      <c r="W356" s="264"/>
      <c r="X356" s="264"/>
      <c r="Y356" s="264"/>
      <c r="Z356" s="264"/>
      <c r="AA356" s="264"/>
      <c r="AB356" s="264"/>
      <c r="AC356" s="264"/>
      <c r="AD356" s="264"/>
      <c r="AE356" s="264"/>
    </row>
    <row r="357" spans="9:31" ht="15">
      <c r="I357" s="8"/>
      <c r="J357" s="264"/>
      <c r="K357" s="264"/>
      <c r="L357" s="264"/>
      <c r="M357" s="264"/>
      <c r="N357" s="264"/>
      <c r="O357" s="264"/>
      <c r="P357" s="264"/>
      <c r="Q357" s="264"/>
      <c r="R357" s="264"/>
      <c r="S357" s="264"/>
      <c r="T357" s="264"/>
      <c r="U357" s="264"/>
      <c r="V357" s="264"/>
      <c r="W357" s="264"/>
      <c r="X357" s="264"/>
      <c r="Y357" s="264"/>
      <c r="Z357" s="264"/>
      <c r="AA357" s="264"/>
      <c r="AB357" s="264"/>
      <c r="AC357" s="264"/>
      <c r="AD357" s="264"/>
      <c r="AE357" s="264"/>
    </row>
    <row r="358" spans="9:31" ht="15">
      <c r="I358" s="8"/>
      <c r="J358" s="120"/>
      <c r="K358" s="120"/>
      <c r="L358" s="120"/>
      <c r="M358" s="120"/>
      <c r="N358" s="120"/>
      <c r="O358" s="120"/>
      <c r="P358" s="120"/>
      <c r="Q358" s="120"/>
      <c r="R358" s="120"/>
      <c r="S358" s="120"/>
      <c r="T358" s="120"/>
      <c r="U358" s="120"/>
      <c r="V358" s="120"/>
      <c r="W358" s="120"/>
      <c r="X358" s="120"/>
      <c r="Y358" s="120"/>
      <c r="Z358" s="120"/>
      <c r="AA358" s="120"/>
      <c r="AB358" s="120"/>
      <c r="AC358" s="120"/>
      <c r="AD358" s="120"/>
      <c r="AE358" s="120"/>
    </row>
    <row r="359" spans="9:31" ht="15">
      <c r="I359" s="8"/>
      <c r="J359" s="120"/>
      <c r="K359" s="120"/>
      <c r="L359" s="120"/>
      <c r="M359" s="120"/>
      <c r="N359" s="120"/>
      <c r="O359" s="120"/>
      <c r="P359" s="120"/>
      <c r="Q359" s="120"/>
      <c r="R359" s="120"/>
      <c r="S359" s="120"/>
      <c r="T359" s="120"/>
      <c r="U359" s="120"/>
      <c r="V359" s="120"/>
      <c r="W359" s="120"/>
      <c r="X359" s="120"/>
      <c r="Y359" s="120"/>
      <c r="Z359" s="120"/>
      <c r="AA359" s="120"/>
      <c r="AB359" s="120"/>
      <c r="AC359" s="120"/>
      <c r="AD359" s="120"/>
      <c r="AE359" s="120"/>
    </row>
    <row r="360" spans="9:31" ht="15">
      <c r="I360" s="267"/>
      <c r="J360" s="258"/>
      <c r="K360" s="258"/>
      <c r="L360" s="258"/>
      <c r="M360" s="258"/>
      <c r="N360" s="258"/>
      <c r="O360" s="258"/>
      <c r="P360" s="258"/>
      <c r="Q360" s="258"/>
      <c r="R360" s="258"/>
      <c r="S360" s="258"/>
      <c r="T360" s="258"/>
      <c r="U360" s="258"/>
      <c r="V360" s="258"/>
      <c r="W360" s="258"/>
      <c r="X360" s="258"/>
      <c r="Y360" s="258"/>
      <c r="Z360" s="258"/>
      <c r="AA360" s="258"/>
      <c r="AB360" s="258"/>
      <c r="AC360" s="258"/>
      <c r="AD360" s="258"/>
      <c r="AE360" s="258"/>
    </row>
    <row r="361" spans="9:31" ht="15">
      <c r="I361" s="267"/>
      <c r="J361" s="258"/>
      <c r="K361" s="258"/>
      <c r="L361" s="258"/>
      <c r="M361" s="258"/>
      <c r="N361" s="258"/>
      <c r="O361" s="258"/>
      <c r="P361" s="258"/>
      <c r="Q361" s="258"/>
      <c r="R361" s="258"/>
      <c r="S361" s="258"/>
      <c r="T361" s="258"/>
      <c r="U361" s="258"/>
      <c r="V361" s="258"/>
      <c r="W361" s="258"/>
      <c r="X361" s="258"/>
      <c r="Y361" s="258"/>
      <c r="Z361" s="258"/>
      <c r="AA361" s="258"/>
      <c r="AB361" s="258"/>
      <c r="AC361" s="258"/>
      <c r="AD361" s="258"/>
      <c r="AE361" s="258"/>
    </row>
    <row r="362" spans="9:31" ht="15">
      <c r="I362" s="267"/>
      <c r="J362" s="258"/>
      <c r="K362" s="258"/>
      <c r="L362" s="258"/>
      <c r="M362" s="258"/>
      <c r="N362" s="258"/>
      <c r="O362" s="258"/>
      <c r="P362" s="258"/>
      <c r="Q362" s="258"/>
      <c r="R362" s="258"/>
      <c r="S362" s="258"/>
      <c r="T362" s="258"/>
      <c r="U362" s="258"/>
      <c r="V362" s="258"/>
      <c r="W362" s="258"/>
      <c r="X362" s="258"/>
      <c r="Y362" s="258"/>
      <c r="Z362" s="258"/>
      <c r="AA362" s="258"/>
      <c r="AB362" s="258"/>
      <c r="AC362" s="258"/>
      <c r="AD362" s="258"/>
      <c r="AE362" s="258"/>
    </row>
    <row r="363" spans="9:31" ht="15">
      <c r="I363" s="8"/>
      <c r="J363" s="120"/>
      <c r="K363" s="120"/>
      <c r="L363" s="120"/>
      <c r="M363" s="120"/>
      <c r="N363" s="120"/>
      <c r="O363" s="120"/>
      <c r="P363" s="120"/>
      <c r="Q363" s="120"/>
      <c r="R363" s="120"/>
      <c r="S363" s="120"/>
      <c r="T363" s="120"/>
      <c r="U363" s="120"/>
      <c r="V363" s="120"/>
      <c r="W363" s="120"/>
      <c r="X363" s="120"/>
      <c r="Y363" s="120"/>
      <c r="Z363" s="120"/>
      <c r="AA363" s="120"/>
      <c r="AB363" s="120"/>
      <c r="AC363" s="120"/>
      <c r="AD363" s="120"/>
      <c r="AE363" s="120"/>
    </row>
    <row r="364" spans="9:31" ht="15">
      <c r="I364" s="8"/>
      <c r="J364" s="120"/>
      <c r="K364" s="120"/>
      <c r="L364" s="120"/>
      <c r="M364" s="120"/>
      <c r="N364" s="120"/>
      <c r="O364" s="120"/>
      <c r="P364" s="120"/>
      <c r="Q364" s="120"/>
      <c r="R364" s="120"/>
      <c r="S364" s="120"/>
      <c r="T364" s="120"/>
      <c r="U364" s="120"/>
      <c r="V364" s="120"/>
      <c r="W364" s="120"/>
      <c r="X364" s="120"/>
      <c r="Y364" s="120"/>
      <c r="Z364" s="120"/>
      <c r="AA364" s="120"/>
      <c r="AB364" s="120"/>
      <c r="AC364" s="120"/>
      <c r="AD364" s="120"/>
      <c r="AE364" s="120"/>
    </row>
    <row r="365" spans="9:31" ht="15">
      <c r="I365" s="8"/>
      <c r="J365" s="120"/>
      <c r="K365" s="120"/>
      <c r="L365" s="120"/>
      <c r="M365" s="120"/>
      <c r="N365" s="120"/>
      <c r="O365" s="120"/>
      <c r="P365" s="120"/>
      <c r="Q365" s="120"/>
      <c r="R365" s="120"/>
      <c r="S365" s="120"/>
      <c r="T365" s="120"/>
      <c r="U365" s="120"/>
      <c r="V365" s="120"/>
      <c r="W365" s="120"/>
      <c r="X365" s="120"/>
      <c r="Y365" s="120"/>
      <c r="Z365" s="120"/>
      <c r="AA365" s="120"/>
      <c r="AB365" s="120"/>
      <c r="AC365" s="120"/>
      <c r="AD365" s="120"/>
      <c r="AE365" s="120"/>
    </row>
    <row r="366" spans="9:31" ht="15">
      <c r="I366" s="8"/>
      <c r="J366" s="120"/>
      <c r="K366" s="120"/>
      <c r="L366" s="120"/>
      <c r="M366" s="120"/>
      <c r="N366" s="120"/>
      <c r="O366" s="120"/>
      <c r="P366" s="120"/>
      <c r="Q366" s="120"/>
      <c r="R366" s="120"/>
      <c r="S366" s="120"/>
      <c r="T366" s="120"/>
      <c r="U366" s="120"/>
      <c r="V366" s="120"/>
      <c r="W366" s="120"/>
      <c r="X366" s="120"/>
      <c r="Y366" s="120"/>
      <c r="Z366" s="120"/>
      <c r="AA366" s="120"/>
      <c r="AB366" s="120"/>
      <c r="AC366" s="120"/>
      <c r="AD366" s="120"/>
      <c r="AE366" s="120"/>
    </row>
    <row r="367" spans="9:31" ht="15">
      <c r="I367" s="267"/>
      <c r="J367" s="258"/>
      <c r="K367" s="258"/>
      <c r="L367" s="258"/>
      <c r="M367" s="258"/>
      <c r="N367" s="258"/>
      <c r="O367" s="258"/>
      <c r="P367" s="258"/>
      <c r="Q367" s="258"/>
      <c r="R367" s="258"/>
      <c r="S367" s="258"/>
      <c r="T367" s="258"/>
      <c r="U367" s="258"/>
      <c r="V367" s="258"/>
      <c r="W367" s="258"/>
      <c r="X367" s="258"/>
      <c r="Y367" s="258"/>
      <c r="Z367" s="258"/>
      <c r="AA367" s="258"/>
      <c r="AB367" s="258"/>
      <c r="AC367" s="258"/>
      <c r="AD367" s="258"/>
      <c r="AE367" s="258"/>
    </row>
    <row r="368" spans="9:31" ht="15">
      <c r="I368" s="267"/>
      <c r="J368" s="258"/>
      <c r="K368" s="258"/>
      <c r="L368" s="258"/>
      <c r="M368" s="258"/>
      <c r="N368" s="258"/>
      <c r="O368" s="258"/>
      <c r="P368" s="258"/>
      <c r="Q368" s="258"/>
      <c r="R368" s="258"/>
      <c r="S368" s="258"/>
      <c r="T368" s="258"/>
      <c r="U368" s="258"/>
      <c r="V368" s="258"/>
      <c r="W368" s="258"/>
      <c r="X368" s="258"/>
      <c r="Y368" s="258"/>
      <c r="Z368" s="258"/>
      <c r="AA368" s="258"/>
      <c r="AB368" s="258"/>
      <c r="AC368" s="258"/>
      <c r="AD368" s="258"/>
      <c r="AE368" s="258"/>
    </row>
    <row r="369" spans="9:31" ht="15">
      <c r="I369" s="267"/>
      <c r="J369" s="258"/>
      <c r="K369" s="258"/>
      <c r="L369" s="258"/>
      <c r="M369" s="258"/>
      <c r="N369" s="258"/>
      <c r="O369" s="258"/>
      <c r="P369" s="258"/>
      <c r="Q369" s="258"/>
      <c r="R369" s="258"/>
      <c r="S369" s="258"/>
      <c r="T369" s="258"/>
      <c r="U369" s="258"/>
      <c r="V369" s="258"/>
      <c r="W369" s="258"/>
      <c r="X369" s="258"/>
      <c r="Y369" s="258"/>
      <c r="Z369" s="258"/>
      <c r="AA369" s="258"/>
      <c r="AB369" s="258"/>
      <c r="AC369" s="258"/>
      <c r="AD369" s="258"/>
      <c r="AE369" s="258"/>
    </row>
    <row r="370" spans="9:31" ht="15">
      <c r="I370" s="8"/>
      <c r="J370" s="120"/>
      <c r="K370" s="120"/>
      <c r="L370" s="120"/>
      <c r="M370" s="120"/>
      <c r="N370" s="120"/>
      <c r="O370" s="120"/>
      <c r="P370" s="120"/>
      <c r="Q370" s="120"/>
      <c r="R370" s="120"/>
      <c r="S370" s="120"/>
      <c r="T370" s="120"/>
      <c r="U370" s="120"/>
      <c r="V370" s="120"/>
      <c r="W370" s="120"/>
      <c r="X370" s="120"/>
      <c r="Y370" s="120"/>
      <c r="Z370" s="120"/>
      <c r="AA370" s="120"/>
      <c r="AB370" s="120"/>
      <c r="AC370" s="120"/>
      <c r="AD370" s="120"/>
      <c r="AE370" s="120"/>
    </row>
    <row r="371" spans="9:31" ht="15">
      <c r="I371" s="8"/>
      <c r="J371" s="120"/>
      <c r="K371" s="120"/>
      <c r="L371" s="120"/>
      <c r="M371" s="120"/>
      <c r="N371" s="120"/>
      <c r="O371" s="120"/>
      <c r="P371" s="120"/>
      <c r="Q371" s="120"/>
      <c r="R371" s="120"/>
      <c r="S371" s="120"/>
      <c r="T371" s="120"/>
      <c r="U371" s="120"/>
      <c r="V371" s="120"/>
      <c r="W371" s="120"/>
      <c r="X371" s="120"/>
      <c r="Y371" s="120"/>
      <c r="Z371" s="120"/>
      <c r="AA371" s="120"/>
      <c r="AB371" s="120"/>
      <c r="AC371" s="120"/>
      <c r="AD371" s="120"/>
      <c r="AE371" s="120"/>
    </row>
    <row r="372" spans="9:31" ht="15">
      <c r="I372" s="8"/>
      <c r="J372" s="120"/>
      <c r="K372" s="120"/>
      <c r="L372" s="120"/>
      <c r="M372" s="120"/>
      <c r="N372" s="120"/>
      <c r="O372" s="120"/>
      <c r="P372" s="120"/>
      <c r="Q372" s="120"/>
      <c r="R372" s="120"/>
      <c r="S372" s="120"/>
      <c r="T372" s="120"/>
      <c r="U372" s="120"/>
      <c r="V372" s="120"/>
      <c r="W372" s="120"/>
      <c r="X372" s="120"/>
      <c r="Y372" s="120"/>
      <c r="Z372" s="120"/>
      <c r="AA372" s="120"/>
      <c r="AB372" s="120"/>
      <c r="AC372" s="120"/>
      <c r="AD372" s="120"/>
      <c r="AE372" s="120"/>
    </row>
    <row r="373" spans="9:31" ht="15">
      <c r="I373" s="8"/>
      <c r="J373" s="120"/>
      <c r="K373" s="120"/>
      <c r="L373" s="120"/>
      <c r="M373" s="120"/>
      <c r="N373" s="120"/>
      <c r="O373" s="120"/>
      <c r="P373" s="120"/>
      <c r="Q373" s="120"/>
      <c r="R373" s="120"/>
      <c r="S373" s="120"/>
      <c r="T373" s="120"/>
      <c r="U373" s="120"/>
      <c r="V373" s="120"/>
      <c r="W373" s="120"/>
      <c r="X373" s="120"/>
      <c r="Y373" s="120"/>
      <c r="Z373" s="120"/>
      <c r="AA373" s="120"/>
      <c r="AB373" s="120"/>
      <c r="AC373" s="120"/>
      <c r="AD373" s="120"/>
      <c r="AE373" s="120"/>
    </row>
    <row r="374" spans="9:31" ht="15">
      <c r="I374" s="8"/>
      <c r="J374" s="120"/>
      <c r="K374" s="120"/>
      <c r="L374" s="120"/>
      <c r="M374" s="120"/>
      <c r="N374" s="120"/>
      <c r="O374" s="120"/>
      <c r="P374" s="120"/>
      <c r="Q374" s="120"/>
      <c r="R374" s="120"/>
      <c r="S374" s="120"/>
      <c r="T374" s="120"/>
      <c r="U374" s="120"/>
      <c r="V374" s="120"/>
      <c r="W374" s="120"/>
      <c r="X374" s="120"/>
      <c r="Y374" s="120"/>
      <c r="Z374" s="120"/>
      <c r="AA374" s="120"/>
      <c r="AB374" s="120"/>
      <c r="AC374" s="120"/>
      <c r="AD374" s="120"/>
      <c r="AE374" s="120"/>
    </row>
    <row r="375" spans="9:31" ht="15">
      <c r="I375" s="8"/>
      <c r="J375" s="120"/>
      <c r="K375" s="120"/>
      <c r="L375" s="120"/>
      <c r="M375" s="120"/>
      <c r="N375" s="120"/>
      <c r="O375" s="120"/>
      <c r="P375" s="120"/>
      <c r="Q375" s="120"/>
      <c r="R375" s="120"/>
      <c r="S375" s="120"/>
      <c r="T375" s="120"/>
      <c r="U375" s="120"/>
      <c r="V375" s="120"/>
      <c r="W375" s="120"/>
      <c r="X375" s="120"/>
      <c r="Y375" s="120"/>
      <c r="Z375" s="120"/>
      <c r="AA375" s="120"/>
      <c r="AB375" s="120"/>
      <c r="AC375" s="120"/>
      <c r="AD375" s="120"/>
      <c r="AE375" s="120"/>
    </row>
    <row r="376" spans="9:31" ht="15">
      <c r="I376" s="8"/>
      <c r="J376" s="120"/>
      <c r="K376" s="120"/>
      <c r="L376" s="120"/>
      <c r="M376" s="120"/>
      <c r="N376" s="120"/>
      <c r="O376" s="120"/>
      <c r="P376" s="120"/>
      <c r="Q376" s="120"/>
      <c r="R376" s="120"/>
      <c r="S376" s="120"/>
      <c r="T376" s="120"/>
      <c r="U376" s="120"/>
      <c r="V376" s="120"/>
      <c r="W376" s="120"/>
      <c r="X376" s="120"/>
      <c r="Y376" s="120"/>
      <c r="Z376" s="120"/>
      <c r="AA376" s="120"/>
      <c r="AB376" s="120"/>
      <c r="AC376" s="120"/>
      <c r="AD376" s="120"/>
      <c r="AE376" s="120"/>
    </row>
    <row r="377" spans="9:31" ht="15">
      <c r="I377" s="8"/>
      <c r="J377" s="120"/>
      <c r="K377" s="120"/>
      <c r="L377" s="120"/>
      <c r="M377" s="120"/>
      <c r="N377" s="120"/>
      <c r="O377" s="120"/>
      <c r="P377" s="120"/>
      <c r="Q377" s="120"/>
      <c r="R377" s="120"/>
      <c r="S377" s="120"/>
      <c r="T377" s="120"/>
      <c r="U377" s="120"/>
      <c r="V377" s="120"/>
      <c r="W377" s="120"/>
      <c r="X377" s="120"/>
      <c r="Y377" s="120"/>
      <c r="Z377" s="120"/>
      <c r="AA377" s="120"/>
      <c r="AB377" s="120"/>
      <c r="AC377" s="120"/>
      <c r="AD377" s="120"/>
      <c r="AE377" s="120"/>
    </row>
    <row r="378" spans="9:31" ht="15">
      <c r="I378" s="8"/>
      <c r="J378" s="120"/>
      <c r="K378" s="120"/>
      <c r="L378" s="120"/>
      <c r="M378" s="120"/>
      <c r="N378" s="120"/>
      <c r="O378" s="120"/>
      <c r="P378" s="120"/>
      <c r="Q378" s="120"/>
      <c r="R378" s="120"/>
      <c r="S378" s="120"/>
      <c r="T378" s="120"/>
      <c r="U378" s="120"/>
      <c r="V378" s="120"/>
      <c r="W378" s="120"/>
      <c r="X378" s="120"/>
      <c r="Y378" s="120"/>
      <c r="Z378" s="120"/>
      <c r="AA378" s="120"/>
      <c r="AB378" s="120"/>
      <c r="AC378" s="120"/>
      <c r="AD378" s="120"/>
      <c r="AE378" s="120"/>
    </row>
    <row r="379" spans="9:31" ht="15">
      <c r="I379" s="8"/>
      <c r="J379" s="120"/>
      <c r="K379" s="120"/>
      <c r="L379" s="120"/>
      <c r="M379" s="120"/>
      <c r="N379" s="120"/>
      <c r="O379" s="120"/>
      <c r="P379" s="120"/>
      <c r="Q379" s="120"/>
      <c r="R379" s="120"/>
      <c r="S379" s="120"/>
      <c r="T379" s="120"/>
      <c r="U379" s="120"/>
      <c r="V379" s="120"/>
      <c r="W379" s="120"/>
      <c r="X379" s="120"/>
      <c r="Y379" s="120"/>
      <c r="Z379" s="120"/>
      <c r="AA379" s="120"/>
      <c r="AB379" s="120"/>
      <c r="AC379" s="120"/>
      <c r="AD379" s="120"/>
      <c r="AE379" s="120"/>
    </row>
    <row r="380" spans="9:31" ht="15">
      <c r="I380" s="8"/>
      <c r="J380" s="120"/>
      <c r="K380" s="120"/>
      <c r="L380" s="120"/>
      <c r="M380" s="120"/>
      <c r="N380" s="120"/>
      <c r="O380" s="120"/>
      <c r="P380" s="120"/>
      <c r="Q380" s="120"/>
      <c r="R380" s="120"/>
      <c r="S380" s="120"/>
      <c r="T380" s="120"/>
      <c r="U380" s="120"/>
      <c r="V380" s="120"/>
      <c r="W380" s="120"/>
      <c r="X380" s="120"/>
      <c r="Y380" s="120"/>
      <c r="Z380" s="120"/>
      <c r="AA380" s="120"/>
      <c r="AB380" s="120"/>
      <c r="AC380" s="120"/>
      <c r="AD380" s="120"/>
      <c r="AE380" s="120"/>
    </row>
    <row r="381" spans="9:31" ht="15">
      <c r="I381" s="8"/>
      <c r="J381" s="120"/>
      <c r="K381" s="120"/>
      <c r="L381" s="120"/>
      <c r="M381" s="120"/>
      <c r="N381" s="120"/>
      <c r="O381" s="120"/>
      <c r="P381" s="120"/>
      <c r="Q381" s="120"/>
      <c r="R381" s="120"/>
      <c r="S381" s="120"/>
      <c r="T381" s="120"/>
      <c r="U381" s="120"/>
      <c r="V381" s="120"/>
      <c r="W381" s="120"/>
      <c r="X381" s="120"/>
      <c r="Y381" s="120"/>
      <c r="Z381" s="120"/>
      <c r="AA381" s="120"/>
      <c r="AB381" s="120"/>
      <c r="AC381" s="120"/>
      <c r="AD381" s="120"/>
      <c r="AE381" s="120"/>
    </row>
    <row r="382" spans="9:31" ht="15">
      <c r="I382" s="8"/>
      <c r="J382" s="120"/>
      <c r="K382" s="120"/>
      <c r="L382" s="120"/>
      <c r="M382" s="120"/>
      <c r="N382" s="120"/>
      <c r="O382" s="120"/>
      <c r="P382" s="120"/>
      <c r="Q382" s="120"/>
      <c r="R382" s="120"/>
      <c r="S382" s="120"/>
      <c r="T382" s="120"/>
      <c r="U382" s="120"/>
      <c r="V382" s="120"/>
      <c r="W382" s="120"/>
      <c r="X382" s="120"/>
      <c r="Y382" s="120"/>
      <c r="Z382" s="120"/>
      <c r="AA382" s="120"/>
      <c r="AB382" s="120"/>
      <c r="AC382" s="120"/>
      <c r="AD382" s="120"/>
      <c r="AE382" s="120"/>
    </row>
    <row r="383" spans="9:31" ht="15">
      <c r="I383" s="8"/>
      <c r="J383" s="120"/>
      <c r="K383" s="120"/>
      <c r="L383" s="120"/>
      <c r="M383" s="120"/>
      <c r="N383" s="120"/>
      <c r="O383" s="120"/>
      <c r="P383" s="120"/>
      <c r="Q383" s="120"/>
      <c r="R383" s="120"/>
      <c r="S383" s="120"/>
      <c r="T383" s="120"/>
      <c r="U383" s="120"/>
      <c r="V383" s="120"/>
      <c r="W383" s="120"/>
      <c r="X383" s="120"/>
      <c r="Y383" s="120"/>
      <c r="Z383" s="120"/>
      <c r="AA383" s="120"/>
      <c r="AB383" s="120"/>
      <c r="AC383" s="120"/>
      <c r="AD383" s="120"/>
      <c r="AE383" s="120"/>
    </row>
    <row r="384" spans="9:31" ht="15">
      <c r="I384" s="8"/>
      <c r="J384" s="120"/>
      <c r="K384" s="120"/>
      <c r="L384" s="120"/>
      <c r="M384" s="120"/>
      <c r="N384" s="120"/>
      <c r="O384" s="120"/>
      <c r="P384" s="120"/>
      <c r="Q384" s="120"/>
      <c r="R384" s="120"/>
      <c r="S384" s="120"/>
      <c r="T384" s="120"/>
      <c r="U384" s="120"/>
      <c r="V384" s="120"/>
      <c r="W384" s="120"/>
      <c r="X384" s="120"/>
      <c r="Y384" s="120"/>
      <c r="Z384" s="120"/>
      <c r="AA384" s="120"/>
      <c r="AB384" s="120"/>
      <c r="AC384" s="120"/>
      <c r="AD384" s="120"/>
      <c r="AE384" s="120"/>
    </row>
    <row r="385" spans="9:31" ht="15">
      <c r="I385" s="8"/>
      <c r="J385" s="120"/>
      <c r="K385" s="120"/>
      <c r="L385" s="120"/>
      <c r="M385" s="120"/>
      <c r="N385" s="120"/>
      <c r="O385" s="120"/>
      <c r="P385" s="120"/>
      <c r="Q385" s="120"/>
      <c r="R385" s="120"/>
      <c r="S385" s="120"/>
      <c r="T385" s="120"/>
      <c r="U385" s="120"/>
      <c r="V385" s="120"/>
      <c r="W385" s="120"/>
      <c r="X385" s="120"/>
      <c r="Y385" s="120"/>
      <c r="Z385" s="120"/>
      <c r="AA385" s="120"/>
      <c r="AB385" s="120"/>
      <c r="AC385" s="120"/>
      <c r="AD385" s="120"/>
      <c r="AE385" s="120"/>
    </row>
    <row r="386" spans="9:31" ht="15">
      <c r="I386" s="8"/>
      <c r="J386" s="120"/>
      <c r="K386" s="120"/>
      <c r="L386" s="120"/>
      <c r="M386" s="120"/>
      <c r="N386" s="120"/>
      <c r="O386" s="120"/>
      <c r="P386" s="120"/>
      <c r="Q386" s="120"/>
      <c r="R386" s="120"/>
      <c r="S386" s="120"/>
      <c r="T386" s="120"/>
      <c r="U386" s="120"/>
      <c r="V386" s="120"/>
      <c r="W386" s="120"/>
      <c r="X386" s="120"/>
      <c r="Y386" s="120"/>
      <c r="Z386" s="120"/>
      <c r="AA386" s="120"/>
      <c r="AB386" s="120"/>
      <c r="AC386" s="120"/>
      <c r="AD386" s="120"/>
      <c r="AE386" s="120"/>
    </row>
    <row r="387" spans="9:31" ht="15">
      <c r="I387" s="267"/>
      <c r="J387" s="258"/>
      <c r="K387" s="258"/>
      <c r="L387" s="258"/>
      <c r="M387" s="258"/>
      <c r="N387" s="258"/>
      <c r="O387" s="258"/>
      <c r="P387" s="258"/>
      <c r="Q387" s="258"/>
      <c r="R387" s="258"/>
      <c r="S387" s="258"/>
      <c r="T387" s="258"/>
      <c r="U387" s="258"/>
      <c r="V387" s="258"/>
      <c r="W387" s="258"/>
      <c r="X387" s="258"/>
      <c r="Y387" s="258"/>
      <c r="Z387" s="258"/>
      <c r="AA387" s="258"/>
      <c r="AB387" s="258"/>
      <c r="AC387" s="258"/>
      <c r="AD387" s="258"/>
      <c r="AE387" s="258"/>
    </row>
    <row r="388" spans="9:31" ht="15">
      <c r="I388" s="267"/>
      <c r="J388" s="258"/>
      <c r="K388" s="258"/>
      <c r="L388" s="258"/>
      <c r="M388" s="258"/>
      <c r="N388" s="258"/>
      <c r="O388" s="258"/>
      <c r="P388" s="258"/>
      <c r="Q388" s="258"/>
      <c r="R388" s="258"/>
      <c r="S388" s="258"/>
      <c r="T388" s="258"/>
      <c r="U388" s="258"/>
      <c r="V388" s="258"/>
      <c r="W388" s="258"/>
      <c r="X388" s="258"/>
      <c r="Y388" s="258"/>
      <c r="Z388" s="258"/>
      <c r="AA388" s="258"/>
      <c r="AB388" s="258"/>
      <c r="AC388" s="258"/>
      <c r="AD388" s="258"/>
      <c r="AE388" s="258"/>
    </row>
    <row r="389" spans="9:31" ht="15">
      <c r="I389" s="267"/>
      <c r="J389" s="258"/>
      <c r="K389" s="258"/>
      <c r="L389" s="258"/>
      <c r="M389" s="258"/>
      <c r="N389" s="258"/>
      <c r="O389" s="258"/>
      <c r="P389" s="258"/>
      <c r="Q389" s="258"/>
      <c r="R389" s="258"/>
      <c r="S389" s="258"/>
      <c r="T389" s="258"/>
      <c r="U389" s="258"/>
      <c r="V389" s="258"/>
      <c r="W389" s="258"/>
      <c r="X389" s="258"/>
      <c r="Y389" s="258"/>
      <c r="Z389" s="258"/>
      <c r="AA389" s="258"/>
      <c r="AB389" s="258"/>
      <c r="AC389" s="258"/>
      <c r="AD389" s="258"/>
      <c r="AE389" s="258"/>
    </row>
    <row r="390" spans="9:31" ht="15">
      <c r="I390" s="8"/>
      <c r="J390" s="120"/>
      <c r="K390" s="120"/>
      <c r="L390" s="120"/>
      <c r="M390" s="120"/>
      <c r="N390" s="120"/>
      <c r="O390" s="120"/>
      <c r="P390" s="120"/>
      <c r="Q390" s="120"/>
      <c r="R390" s="120"/>
      <c r="S390" s="120"/>
      <c r="T390" s="120"/>
      <c r="U390" s="120"/>
      <c r="V390" s="120"/>
      <c r="W390" s="120"/>
      <c r="X390" s="120"/>
      <c r="Y390" s="120"/>
      <c r="Z390" s="120"/>
      <c r="AA390" s="120"/>
      <c r="AB390" s="120"/>
      <c r="AC390" s="120"/>
      <c r="AD390" s="120"/>
      <c r="AE390" s="120"/>
    </row>
    <row r="391" spans="9:31" ht="15">
      <c r="I391" s="8"/>
      <c r="J391" s="120"/>
      <c r="K391" s="120"/>
      <c r="L391" s="120"/>
      <c r="M391" s="120"/>
      <c r="N391" s="120"/>
      <c r="O391" s="120"/>
      <c r="P391" s="120"/>
      <c r="Q391" s="120"/>
      <c r="R391" s="120"/>
      <c r="S391" s="120"/>
      <c r="T391" s="120"/>
      <c r="U391" s="120"/>
      <c r="V391" s="120"/>
      <c r="W391" s="120"/>
      <c r="X391" s="120"/>
      <c r="Y391" s="120"/>
      <c r="Z391" s="120"/>
      <c r="AA391" s="120"/>
      <c r="AB391" s="120"/>
      <c r="AC391" s="120"/>
      <c r="AD391" s="120"/>
      <c r="AE391" s="120"/>
    </row>
    <row r="392" spans="9:31" ht="15">
      <c r="I392" s="8"/>
      <c r="J392" s="120"/>
      <c r="K392" s="120"/>
      <c r="L392" s="120"/>
      <c r="M392" s="120"/>
      <c r="N392" s="120"/>
      <c r="O392" s="120"/>
      <c r="P392" s="120"/>
      <c r="Q392" s="120"/>
      <c r="R392" s="120"/>
      <c r="S392" s="120"/>
      <c r="T392" s="120"/>
      <c r="U392" s="120"/>
      <c r="V392" s="120"/>
      <c r="W392" s="120"/>
      <c r="X392" s="120"/>
      <c r="Y392" s="120"/>
      <c r="Z392" s="120"/>
      <c r="AA392" s="120"/>
      <c r="AB392" s="120"/>
      <c r="AC392" s="120"/>
      <c r="AD392" s="120"/>
      <c r="AE392" s="120"/>
    </row>
    <row r="393" spans="9:31" ht="15">
      <c r="I393" s="267"/>
      <c r="J393" s="258"/>
      <c r="K393" s="258"/>
      <c r="L393" s="258"/>
      <c r="M393" s="258"/>
      <c r="N393" s="258"/>
      <c r="O393" s="258"/>
      <c r="P393" s="258"/>
      <c r="Q393" s="258"/>
      <c r="R393" s="258"/>
      <c r="S393" s="258"/>
      <c r="T393" s="258"/>
      <c r="U393" s="258"/>
      <c r="V393" s="258"/>
      <c r="W393" s="258"/>
      <c r="X393" s="258"/>
      <c r="Y393" s="258"/>
      <c r="Z393" s="258"/>
      <c r="AA393" s="258"/>
      <c r="AB393" s="258"/>
      <c r="AC393" s="258"/>
      <c r="AD393" s="258"/>
      <c r="AE393" s="258"/>
    </row>
    <row r="394" spans="9:31" ht="15">
      <c r="I394" s="267"/>
      <c r="J394" s="258"/>
      <c r="K394" s="258"/>
      <c r="L394" s="258"/>
      <c r="M394" s="258"/>
      <c r="N394" s="258"/>
      <c r="O394" s="258"/>
      <c r="P394" s="258"/>
      <c r="Q394" s="258"/>
      <c r="R394" s="258"/>
      <c r="S394" s="258"/>
      <c r="T394" s="258"/>
      <c r="U394" s="258"/>
      <c r="V394" s="258"/>
      <c r="W394" s="258"/>
      <c r="X394" s="258"/>
      <c r="Y394" s="258"/>
      <c r="Z394" s="258"/>
      <c r="AA394" s="258"/>
      <c r="AB394" s="258"/>
      <c r="AC394" s="258"/>
      <c r="AD394" s="258"/>
      <c r="AE394" s="258"/>
    </row>
    <row r="395" spans="9:31" ht="15">
      <c r="I395" s="267"/>
      <c r="J395" s="258"/>
      <c r="K395" s="258"/>
      <c r="L395" s="258"/>
      <c r="M395" s="258"/>
      <c r="N395" s="258"/>
      <c r="O395" s="258"/>
      <c r="P395" s="258"/>
      <c r="Q395" s="258"/>
      <c r="R395" s="258"/>
      <c r="S395" s="258"/>
      <c r="T395" s="258"/>
      <c r="U395" s="258"/>
      <c r="V395" s="258"/>
      <c r="W395" s="258"/>
      <c r="X395" s="258"/>
      <c r="Y395" s="258"/>
      <c r="Z395" s="258"/>
      <c r="AA395" s="258"/>
      <c r="AB395" s="258"/>
      <c r="AC395" s="258"/>
      <c r="AD395" s="258"/>
      <c r="AE395" s="258"/>
    </row>
    <row r="396" spans="9:31" ht="15">
      <c r="I396" s="267"/>
      <c r="J396" s="258"/>
      <c r="K396" s="258"/>
      <c r="L396" s="258"/>
      <c r="M396" s="258"/>
      <c r="N396" s="258"/>
      <c r="O396" s="258"/>
      <c r="P396" s="258"/>
      <c r="Q396" s="258"/>
      <c r="R396" s="258"/>
      <c r="S396" s="258"/>
      <c r="T396" s="258"/>
      <c r="U396" s="258"/>
      <c r="V396" s="258"/>
      <c r="W396" s="258"/>
      <c r="X396" s="258"/>
      <c r="Y396" s="258"/>
      <c r="Z396" s="258"/>
      <c r="AA396" s="258"/>
      <c r="AB396" s="258"/>
      <c r="AC396" s="258"/>
      <c r="AD396" s="258"/>
      <c r="AE396" s="258"/>
    </row>
    <row r="397" spans="9:31" ht="15">
      <c r="I397" s="8"/>
      <c r="J397" s="120"/>
      <c r="K397" s="120"/>
      <c r="L397" s="120"/>
      <c r="M397" s="120"/>
      <c r="N397" s="120"/>
      <c r="O397" s="120"/>
      <c r="P397" s="120"/>
      <c r="Q397" s="120"/>
      <c r="R397" s="120"/>
      <c r="S397" s="120"/>
      <c r="T397" s="120"/>
      <c r="U397" s="120"/>
      <c r="V397" s="120"/>
      <c r="W397" s="120"/>
      <c r="X397" s="120"/>
      <c r="Y397" s="120"/>
      <c r="Z397" s="120"/>
      <c r="AA397" s="120"/>
      <c r="AB397" s="120"/>
      <c r="AC397" s="120"/>
      <c r="AD397" s="120"/>
      <c r="AE397" s="120"/>
    </row>
    <row r="398" spans="9:31" ht="15">
      <c r="I398" s="8"/>
      <c r="J398" s="120"/>
      <c r="K398" s="120"/>
      <c r="L398" s="120"/>
      <c r="M398" s="120"/>
      <c r="N398" s="120"/>
      <c r="O398" s="120"/>
      <c r="P398" s="120"/>
      <c r="Q398" s="120"/>
      <c r="R398" s="120"/>
      <c r="S398" s="120"/>
      <c r="T398" s="120"/>
      <c r="U398" s="120"/>
      <c r="V398" s="120"/>
      <c r="W398" s="120"/>
      <c r="X398" s="120"/>
      <c r="Y398" s="120"/>
      <c r="Z398" s="120"/>
      <c r="AA398" s="120"/>
      <c r="AB398" s="120"/>
      <c r="AC398" s="120"/>
      <c r="AD398" s="120"/>
      <c r="AE398" s="120"/>
    </row>
    <row r="399" spans="9:31" ht="15">
      <c r="I399" s="8"/>
      <c r="J399" s="120"/>
      <c r="K399" s="120"/>
      <c r="L399" s="120"/>
      <c r="M399" s="120"/>
      <c r="N399" s="120"/>
      <c r="O399" s="120"/>
      <c r="P399" s="120"/>
      <c r="Q399" s="120"/>
      <c r="R399" s="120"/>
      <c r="S399" s="120"/>
      <c r="T399" s="120"/>
      <c r="U399" s="120"/>
      <c r="V399" s="120"/>
      <c r="W399" s="120"/>
      <c r="X399" s="120"/>
      <c r="Y399" s="120"/>
      <c r="Z399" s="120"/>
      <c r="AA399" s="120"/>
      <c r="AB399" s="120"/>
      <c r="AC399" s="120"/>
      <c r="AD399" s="120"/>
      <c r="AE399" s="120"/>
    </row>
    <row r="400" spans="9:31" ht="15">
      <c r="I400" s="268"/>
      <c r="J400" s="269"/>
      <c r="K400" s="269"/>
      <c r="L400" s="269"/>
      <c r="M400" s="269"/>
      <c r="N400" s="269"/>
      <c r="O400" s="269"/>
      <c r="P400" s="269"/>
      <c r="Q400" s="269"/>
      <c r="R400" s="269"/>
      <c r="S400" s="269"/>
      <c r="T400" s="269"/>
      <c r="U400" s="269"/>
      <c r="V400" s="269"/>
      <c r="W400" s="269"/>
      <c r="X400" s="269"/>
      <c r="Y400" s="269"/>
      <c r="Z400" s="269"/>
      <c r="AA400" s="269"/>
      <c r="AB400" s="269"/>
      <c r="AC400" s="269"/>
      <c r="AD400" s="269"/>
      <c r="AE400" s="269"/>
    </row>
    <row r="401" spans="9:31" ht="15">
      <c r="I401" s="8"/>
      <c r="J401" s="120"/>
      <c r="K401" s="120"/>
      <c r="L401" s="120"/>
      <c r="M401" s="120"/>
      <c r="N401" s="120"/>
      <c r="O401" s="120"/>
      <c r="P401" s="120"/>
      <c r="Q401" s="120"/>
      <c r="R401" s="120"/>
      <c r="S401" s="120"/>
      <c r="T401" s="120"/>
      <c r="U401" s="120"/>
      <c r="V401" s="120"/>
      <c r="W401" s="120"/>
      <c r="X401" s="120"/>
      <c r="Y401" s="120"/>
      <c r="Z401" s="120"/>
      <c r="AA401" s="120"/>
      <c r="AB401" s="120"/>
      <c r="AC401" s="120"/>
      <c r="AD401" s="120"/>
      <c r="AE401" s="120"/>
    </row>
    <row r="402" spans="9:31" ht="15">
      <c r="I402" s="8"/>
      <c r="J402" s="120"/>
      <c r="K402" s="120"/>
      <c r="L402" s="120"/>
      <c r="M402" s="120"/>
      <c r="N402" s="120"/>
      <c r="O402" s="120"/>
      <c r="P402" s="120"/>
      <c r="Q402" s="120"/>
      <c r="R402" s="120"/>
      <c r="S402" s="120"/>
      <c r="T402" s="120"/>
      <c r="U402" s="120"/>
      <c r="V402" s="120"/>
      <c r="W402" s="120"/>
      <c r="X402" s="120"/>
      <c r="Y402" s="120"/>
      <c r="Z402" s="120"/>
      <c r="AA402" s="120"/>
      <c r="AB402" s="120"/>
      <c r="AC402" s="120"/>
      <c r="AD402" s="120"/>
      <c r="AE402" s="120"/>
    </row>
    <row r="403" spans="9:31" ht="15">
      <c r="I403" s="8"/>
      <c r="J403" s="120"/>
      <c r="K403" s="120"/>
      <c r="L403" s="120"/>
      <c r="M403" s="120"/>
      <c r="N403" s="120"/>
      <c r="O403" s="120"/>
      <c r="P403" s="120"/>
      <c r="Q403" s="120"/>
      <c r="R403" s="120"/>
      <c r="S403" s="120"/>
      <c r="T403" s="120"/>
      <c r="U403" s="120"/>
      <c r="V403" s="120"/>
      <c r="W403" s="120"/>
      <c r="X403" s="120"/>
      <c r="Y403" s="120"/>
      <c r="Z403" s="120"/>
      <c r="AA403" s="120"/>
      <c r="AB403" s="120"/>
      <c r="AC403" s="120"/>
      <c r="AD403" s="120"/>
      <c r="AE403" s="120"/>
    </row>
    <row r="404" spans="9:31" ht="15">
      <c r="I404" s="8"/>
      <c r="J404" s="120"/>
      <c r="K404" s="120"/>
      <c r="L404" s="120"/>
      <c r="M404" s="120"/>
      <c r="N404" s="120"/>
      <c r="O404" s="120"/>
      <c r="P404" s="120"/>
      <c r="Q404" s="120"/>
      <c r="R404" s="120"/>
      <c r="S404" s="120"/>
      <c r="T404" s="120"/>
      <c r="U404" s="120"/>
      <c r="V404" s="120"/>
      <c r="W404" s="120"/>
      <c r="X404" s="120"/>
      <c r="Y404" s="120"/>
      <c r="Z404" s="120"/>
      <c r="AA404" s="120"/>
      <c r="AB404" s="120"/>
      <c r="AC404" s="120"/>
      <c r="AD404" s="120"/>
      <c r="AE404" s="120"/>
    </row>
    <row r="405" spans="9:31" ht="15">
      <c r="I405" s="8"/>
      <c r="J405" s="120"/>
      <c r="K405" s="120"/>
      <c r="L405" s="120"/>
      <c r="M405" s="120"/>
      <c r="N405" s="120"/>
      <c r="O405" s="120"/>
      <c r="P405" s="120"/>
      <c r="Q405" s="120"/>
      <c r="R405" s="120"/>
      <c r="S405" s="120"/>
      <c r="T405" s="120"/>
      <c r="U405" s="120"/>
      <c r="V405" s="120"/>
      <c r="W405" s="120"/>
      <c r="X405" s="120"/>
      <c r="Y405" s="120"/>
      <c r="Z405" s="120"/>
      <c r="AA405" s="120"/>
      <c r="AB405" s="120"/>
      <c r="AC405" s="120"/>
      <c r="AD405" s="120"/>
      <c r="AE405" s="120"/>
    </row>
    <row r="406" spans="9:31" ht="15">
      <c r="I406" s="8"/>
      <c r="J406" s="120"/>
      <c r="K406" s="120"/>
      <c r="L406" s="120"/>
      <c r="M406" s="120"/>
      <c r="N406" s="120"/>
      <c r="O406" s="120"/>
      <c r="P406" s="120"/>
      <c r="Q406" s="120"/>
      <c r="R406" s="120"/>
      <c r="S406" s="120"/>
      <c r="T406" s="120"/>
      <c r="U406" s="120"/>
      <c r="V406" s="120"/>
      <c r="W406" s="120"/>
      <c r="X406" s="120"/>
      <c r="Y406" s="120"/>
      <c r="Z406" s="120"/>
      <c r="AA406" s="120"/>
      <c r="AB406" s="120"/>
      <c r="AC406" s="120"/>
      <c r="AD406" s="120"/>
      <c r="AE406" s="120"/>
    </row>
    <row r="407" spans="9:31" ht="15">
      <c r="I407" s="262"/>
      <c r="J407" s="263"/>
      <c r="K407" s="263"/>
      <c r="L407" s="263"/>
      <c r="M407" s="263"/>
      <c r="N407" s="263"/>
      <c r="O407" s="263"/>
      <c r="P407" s="263"/>
      <c r="Q407" s="263"/>
      <c r="R407" s="259"/>
      <c r="S407" s="259"/>
      <c r="T407" s="259"/>
      <c r="U407" s="259"/>
      <c r="V407" s="259"/>
      <c r="W407" s="259"/>
      <c r="X407" s="259"/>
      <c r="Y407" s="259"/>
      <c r="Z407" s="259"/>
      <c r="AA407" s="259"/>
      <c r="AB407" s="259"/>
      <c r="AC407" s="259"/>
      <c r="AD407" s="259"/>
      <c r="AE407" s="259"/>
    </row>
    <row r="408" spans="9:31" ht="15">
      <c r="I408" s="8"/>
      <c r="J408" s="9"/>
      <c r="K408" s="9"/>
      <c r="L408" s="9"/>
      <c r="M408" s="9"/>
      <c r="N408" s="9"/>
      <c r="O408" s="9"/>
      <c r="P408" s="9"/>
      <c r="Q408" s="9"/>
      <c r="R408" s="120"/>
      <c r="S408" s="120"/>
      <c r="T408" s="120"/>
      <c r="U408" s="120"/>
      <c r="V408" s="120"/>
      <c r="W408" s="120"/>
      <c r="X408" s="120"/>
      <c r="Y408" s="120"/>
      <c r="Z408" s="120"/>
      <c r="AA408" s="120"/>
      <c r="AB408" s="120"/>
      <c r="AC408" s="120"/>
      <c r="AD408" s="120"/>
      <c r="AE408" s="120"/>
    </row>
    <row r="409" spans="9:31" ht="15">
      <c r="I409" s="8"/>
      <c r="J409" s="9"/>
      <c r="K409" s="9"/>
      <c r="L409" s="9"/>
      <c r="M409" s="9"/>
      <c r="N409" s="9"/>
      <c r="O409" s="9"/>
      <c r="P409" s="9"/>
      <c r="Q409" s="9"/>
      <c r="R409" s="120"/>
      <c r="S409" s="120"/>
      <c r="T409" s="120"/>
      <c r="U409" s="120"/>
      <c r="V409" s="120"/>
      <c r="W409" s="120"/>
      <c r="X409" s="120"/>
      <c r="Y409" s="120"/>
      <c r="Z409" s="120"/>
      <c r="AA409" s="120"/>
      <c r="AB409" s="120"/>
      <c r="AC409" s="120"/>
      <c r="AD409" s="120"/>
      <c r="AE409" s="120"/>
    </row>
    <row r="410" spans="9:31" ht="15">
      <c r="I410" s="8"/>
      <c r="J410" s="9"/>
      <c r="K410" s="9"/>
      <c r="L410" s="9"/>
      <c r="M410" s="9"/>
      <c r="N410" s="9"/>
      <c r="O410" s="9"/>
      <c r="P410" s="9"/>
      <c r="Q410" s="9"/>
      <c r="R410" s="120"/>
      <c r="S410" s="120"/>
      <c r="T410" s="120"/>
      <c r="U410" s="120"/>
      <c r="V410" s="120"/>
      <c r="W410" s="120"/>
      <c r="X410" s="120"/>
      <c r="Y410" s="120"/>
      <c r="Z410" s="120"/>
      <c r="AA410" s="120"/>
      <c r="AB410" s="120"/>
      <c r="AC410" s="120"/>
      <c r="AD410" s="120"/>
      <c r="AE410" s="120"/>
    </row>
    <row r="411" spans="9:31" ht="15">
      <c r="I411" s="260"/>
      <c r="J411" s="276"/>
      <c r="K411" s="276"/>
      <c r="L411" s="276"/>
      <c r="M411" s="276"/>
      <c r="N411" s="276"/>
      <c r="O411" s="276"/>
      <c r="P411" s="276"/>
      <c r="Q411" s="276"/>
      <c r="R411" s="261"/>
      <c r="S411" s="261"/>
      <c r="T411" s="261"/>
      <c r="U411" s="261"/>
      <c r="V411" s="261"/>
      <c r="W411" s="261"/>
      <c r="X411" s="261"/>
      <c r="Y411" s="261"/>
      <c r="Z411" s="261"/>
      <c r="AA411" s="261"/>
      <c r="AB411" s="261"/>
      <c r="AC411" s="261"/>
      <c r="AD411" s="261"/>
      <c r="AE411" s="261"/>
    </row>
    <row r="412" spans="9:31" ht="15">
      <c r="I412" s="260"/>
      <c r="J412" s="276"/>
      <c r="K412" s="276"/>
      <c r="L412" s="276"/>
      <c r="M412" s="276"/>
      <c r="N412" s="276"/>
      <c r="O412" s="276"/>
      <c r="P412" s="276"/>
      <c r="Q412" s="276"/>
      <c r="R412" s="261"/>
      <c r="S412" s="261"/>
      <c r="T412" s="261"/>
      <c r="U412" s="261"/>
      <c r="V412" s="261"/>
      <c r="W412" s="261"/>
      <c r="X412" s="261"/>
      <c r="Y412" s="261"/>
      <c r="Z412" s="261"/>
      <c r="AA412" s="261"/>
      <c r="AB412" s="261"/>
      <c r="AC412" s="261"/>
      <c r="AD412" s="261"/>
      <c r="AE412" s="261"/>
    </row>
    <row r="413" spans="9:31" ht="15">
      <c r="I413" s="8"/>
      <c r="J413" s="9"/>
      <c r="K413" s="9"/>
      <c r="L413" s="9"/>
      <c r="M413" s="9"/>
      <c r="N413" s="9"/>
      <c r="O413" s="9"/>
      <c r="P413" s="9"/>
      <c r="Q413" s="9"/>
      <c r="R413" s="120"/>
      <c r="S413" s="120"/>
      <c r="T413" s="120"/>
      <c r="U413" s="120"/>
      <c r="V413" s="120"/>
      <c r="W413" s="120"/>
      <c r="X413" s="120"/>
      <c r="Y413" s="120"/>
      <c r="Z413" s="120"/>
      <c r="AA413" s="120"/>
      <c r="AB413" s="120"/>
      <c r="AC413" s="120"/>
      <c r="AD413" s="120"/>
      <c r="AE413" s="120"/>
    </row>
    <row r="414" spans="9:31" ht="15">
      <c r="I414" s="8"/>
      <c r="J414" s="120"/>
      <c r="K414" s="120"/>
      <c r="L414" s="120"/>
      <c r="M414" s="120"/>
      <c r="N414" s="120"/>
      <c r="O414" s="120"/>
      <c r="P414" s="120"/>
      <c r="Q414" s="120"/>
      <c r="R414" s="120"/>
      <c r="S414" s="120"/>
      <c r="T414" s="120"/>
      <c r="U414" s="120"/>
      <c r="V414" s="120"/>
      <c r="W414" s="120"/>
      <c r="X414" s="120"/>
      <c r="Y414" s="120"/>
      <c r="Z414" s="120"/>
      <c r="AA414" s="120"/>
      <c r="AB414" s="120"/>
      <c r="AC414" s="120"/>
      <c r="AD414" s="120"/>
      <c r="AE414" s="120"/>
    </row>
    <row r="415" spans="9:31" ht="15">
      <c r="I415" s="8"/>
      <c r="J415" s="9"/>
      <c r="K415" s="9"/>
      <c r="L415" s="9"/>
      <c r="M415" s="9"/>
      <c r="N415" s="9"/>
      <c r="O415" s="9"/>
      <c r="P415" s="9"/>
      <c r="Q415" s="9"/>
      <c r="R415" s="120"/>
      <c r="S415" s="120"/>
      <c r="T415" s="120"/>
      <c r="U415" s="120"/>
      <c r="V415" s="120"/>
      <c r="W415" s="120"/>
      <c r="X415" s="120"/>
      <c r="Y415" s="120"/>
      <c r="Z415" s="120"/>
      <c r="AA415" s="120"/>
      <c r="AB415" s="120"/>
      <c r="AC415" s="120"/>
      <c r="AD415" s="120"/>
      <c r="AE415" s="120"/>
    </row>
    <row r="416" spans="9:31" ht="15">
      <c r="I416" s="8"/>
      <c r="J416" s="120"/>
      <c r="K416" s="120"/>
      <c r="L416" s="120"/>
      <c r="M416" s="120"/>
      <c r="N416" s="120"/>
      <c r="O416" s="120"/>
      <c r="P416" s="120"/>
      <c r="Q416" s="120"/>
      <c r="R416" s="120"/>
      <c r="S416" s="120"/>
      <c r="T416" s="120"/>
      <c r="U416" s="120"/>
      <c r="V416" s="120"/>
      <c r="W416" s="120"/>
      <c r="X416" s="120"/>
      <c r="Y416" s="120"/>
      <c r="Z416" s="120"/>
      <c r="AA416" s="120"/>
      <c r="AB416" s="120"/>
      <c r="AC416" s="120"/>
      <c r="AD416" s="120"/>
      <c r="AE416" s="120"/>
    </row>
    <row r="417" spans="9:31" ht="15">
      <c r="I417" s="8"/>
      <c r="J417" s="9"/>
      <c r="K417" s="9"/>
      <c r="L417" s="9"/>
      <c r="M417" s="9"/>
      <c r="N417" s="9"/>
      <c r="O417" s="9"/>
      <c r="P417" s="9"/>
      <c r="Q417" s="9"/>
      <c r="R417" s="120"/>
      <c r="S417" s="120"/>
      <c r="T417" s="120"/>
      <c r="U417" s="120"/>
      <c r="V417" s="120"/>
      <c r="W417" s="120"/>
      <c r="X417" s="120"/>
      <c r="Y417" s="120"/>
      <c r="Z417" s="120"/>
      <c r="AA417" s="120"/>
      <c r="AB417" s="120"/>
      <c r="AC417" s="120"/>
      <c r="AD417" s="120"/>
      <c r="AE417" s="120"/>
    </row>
    <row r="418" spans="9:31" ht="15">
      <c r="I418" s="8"/>
      <c r="J418" s="120"/>
      <c r="K418" s="120"/>
      <c r="L418" s="120"/>
      <c r="M418" s="120"/>
      <c r="N418" s="120"/>
      <c r="O418" s="120"/>
      <c r="P418" s="120"/>
      <c r="Q418" s="120"/>
      <c r="R418" s="120"/>
      <c r="S418" s="120"/>
      <c r="T418" s="120"/>
      <c r="U418" s="120"/>
      <c r="V418" s="120"/>
      <c r="W418" s="120"/>
      <c r="X418" s="120"/>
      <c r="Y418" s="120"/>
      <c r="Z418" s="120"/>
      <c r="AA418" s="120"/>
      <c r="AB418" s="120"/>
      <c r="AC418" s="120"/>
      <c r="AD418" s="120"/>
      <c r="AE418" s="120"/>
    </row>
    <row r="419" spans="9:31" ht="15">
      <c r="I419" s="8"/>
      <c r="J419" s="120"/>
      <c r="K419" s="120"/>
      <c r="L419" s="120"/>
      <c r="M419" s="120"/>
      <c r="N419" s="120"/>
      <c r="O419" s="120"/>
      <c r="P419" s="120"/>
      <c r="Q419" s="120"/>
      <c r="R419" s="120"/>
      <c r="S419" s="120"/>
      <c r="T419" s="120"/>
      <c r="U419" s="120"/>
      <c r="V419" s="120"/>
      <c r="W419" s="120"/>
      <c r="X419" s="120"/>
      <c r="Y419" s="120"/>
      <c r="Z419" s="120"/>
      <c r="AA419" s="120"/>
      <c r="AB419" s="120"/>
      <c r="AC419" s="120"/>
      <c r="AD419" s="120"/>
      <c r="AE419" s="120"/>
    </row>
    <row r="420" spans="9:31" ht="15">
      <c r="I420" s="8"/>
      <c r="J420" s="120"/>
      <c r="K420" s="120"/>
      <c r="L420" s="120"/>
      <c r="M420" s="120"/>
      <c r="N420" s="120"/>
      <c r="O420" s="120"/>
      <c r="P420" s="120"/>
      <c r="Q420" s="120"/>
      <c r="R420" s="120"/>
      <c r="S420" s="120"/>
      <c r="T420" s="120"/>
      <c r="U420" s="120"/>
      <c r="V420" s="120"/>
      <c r="W420" s="120"/>
      <c r="X420" s="120"/>
      <c r="Y420" s="120"/>
      <c r="Z420" s="120"/>
      <c r="AA420" s="120"/>
      <c r="AB420" s="120"/>
      <c r="AC420" s="120"/>
      <c r="AD420" s="120"/>
      <c r="AE420" s="120"/>
    </row>
    <row r="421" spans="9:31" ht="15">
      <c r="I421" s="8"/>
      <c r="J421" s="9"/>
      <c r="K421" s="9"/>
      <c r="L421" s="9"/>
      <c r="M421" s="9"/>
      <c r="N421" s="9"/>
      <c r="O421" s="9"/>
      <c r="P421" s="9"/>
      <c r="Q421" s="9"/>
      <c r="R421" s="120"/>
      <c r="S421" s="120"/>
      <c r="T421" s="120"/>
      <c r="U421" s="120"/>
      <c r="V421" s="120"/>
      <c r="W421" s="120"/>
      <c r="X421" s="120"/>
      <c r="Y421" s="120"/>
      <c r="Z421" s="120"/>
      <c r="AA421" s="120"/>
      <c r="AB421" s="120"/>
      <c r="AC421" s="120"/>
      <c r="AD421" s="120"/>
      <c r="AE421" s="120"/>
    </row>
    <row r="422" spans="9:31" ht="15">
      <c r="I422" s="8"/>
      <c r="J422" s="9"/>
      <c r="K422" s="9"/>
      <c r="L422" s="9"/>
      <c r="M422" s="9"/>
      <c r="N422" s="9"/>
      <c r="O422" s="9"/>
      <c r="P422" s="9"/>
      <c r="Q422" s="9"/>
      <c r="R422" s="120"/>
      <c r="S422" s="120"/>
      <c r="T422" s="120"/>
      <c r="U422" s="120"/>
      <c r="V422" s="120"/>
      <c r="W422" s="120"/>
      <c r="X422" s="120"/>
      <c r="Y422" s="120"/>
      <c r="Z422" s="120"/>
      <c r="AA422" s="120"/>
      <c r="AB422" s="120"/>
      <c r="AC422" s="120"/>
      <c r="AD422" s="120"/>
      <c r="AE422" s="120"/>
    </row>
    <row r="423" spans="9:31" ht="15">
      <c r="I423" s="8"/>
      <c r="J423" s="9"/>
      <c r="K423" s="9"/>
      <c r="L423" s="9"/>
      <c r="M423" s="9"/>
      <c r="N423" s="9"/>
      <c r="O423" s="9"/>
      <c r="P423" s="9"/>
      <c r="Q423" s="9"/>
      <c r="R423" s="120"/>
      <c r="S423" s="120"/>
      <c r="T423" s="120"/>
      <c r="U423" s="120"/>
      <c r="V423" s="120"/>
      <c r="W423" s="120"/>
      <c r="X423" s="120"/>
      <c r="Y423" s="120"/>
      <c r="Z423" s="120"/>
      <c r="AA423" s="120"/>
      <c r="AB423" s="120"/>
      <c r="AC423" s="120"/>
      <c r="AD423" s="120"/>
      <c r="AE423" s="120"/>
    </row>
    <row r="424" spans="9:31" ht="15">
      <c r="I424" s="8"/>
      <c r="J424" s="9"/>
      <c r="K424" s="9"/>
      <c r="L424" s="9"/>
      <c r="M424" s="9"/>
      <c r="N424" s="9"/>
      <c r="O424" s="9"/>
      <c r="P424" s="9"/>
      <c r="Q424" s="9"/>
      <c r="R424" s="120"/>
      <c r="S424" s="120"/>
      <c r="T424" s="120"/>
      <c r="U424" s="120"/>
      <c r="V424" s="120"/>
      <c r="W424" s="120"/>
      <c r="X424" s="120"/>
      <c r="Y424" s="120"/>
      <c r="Z424" s="120"/>
      <c r="AA424" s="120"/>
      <c r="AB424" s="120"/>
      <c r="AC424" s="120"/>
      <c r="AD424" s="120"/>
      <c r="AE424" s="120"/>
    </row>
    <row r="425" spans="9:31" ht="15">
      <c r="I425" s="8"/>
      <c r="J425" s="120"/>
      <c r="K425" s="120"/>
      <c r="L425" s="120"/>
      <c r="M425" s="120"/>
      <c r="N425" s="120"/>
      <c r="O425" s="120"/>
      <c r="P425" s="120"/>
      <c r="Q425" s="120"/>
      <c r="R425" s="120"/>
      <c r="S425" s="120"/>
      <c r="T425" s="120"/>
      <c r="U425" s="120"/>
      <c r="V425" s="120"/>
      <c r="W425" s="120"/>
      <c r="X425" s="120"/>
      <c r="Y425" s="120"/>
      <c r="Z425" s="120"/>
      <c r="AA425" s="120"/>
      <c r="AB425" s="120"/>
      <c r="AC425" s="120"/>
      <c r="AD425" s="120"/>
      <c r="AE425" s="120"/>
    </row>
    <row r="426" spans="9:31" ht="15">
      <c r="I426" s="8"/>
      <c r="J426" s="120"/>
      <c r="K426" s="120"/>
      <c r="L426" s="120"/>
      <c r="M426" s="120"/>
      <c r="N426" s="120"/>
      <c r="O426" s="120"/>
      <c r="P426" s="120"/>
      <c r="Q426" s="120"/>
      <c r="R426" s="120"/>
      <c r="S426" s="120"/>
      <c r="T426" s="120"/>
      <c r="U426" s="120"/>
      <c r="V426" s="120"/>
      <c r="W426" s="120"/>
      <c r="X426" s="120"/>
      <c r="Y426" s="120"/>
      <c r="Z426" s="120"/>
      <c r="AA426" s="120"/>
      <c r="AB426" s="120"/>
      <c r="AC426" s="120"/>
      <c r="AD426" s="120"/>
      <c r="AE426" s="120"/>
    </row>
    <row r="427" spans="9:31" ht="15">
      <c r="I427" s="8"/>
      <c r="J427" s="9"/>
      <c r="K427" s="9"/>
      <c r="L427" s="9"/>
      <c r="M427" s="9"/>
      <c r="N427" s="9"/>
      <c r="O427" s="9"/>
      <c r="P427" s="9"/>
      <c r="Q427" s="9"/>
      <c r="R427" s="120"/>
      <c r="S427" s="120"/>
      <c r="T427" s="120"/>
      <c r="U427" s="120"/>
      <c r="V427" s="120"/>
      <c r="W427" s="120"/>
      <c r="X427" s="120"/>
      <c r="Y427" s="120"/>
      <c r="Z427" s="120"/>
      <c r="AA427" s="120"/>
      <c r="AB427" s="120"/>
      <c r="AC427" s="120"/>
      <c r="AD427" s="120"/>
      <c r="AE427" s="120"/>
    </row>
    <row r="428" spans="9:31" ht="15">
      <c r="I428" s="8"/>
      <c r="J428" s="9"/>
      <c r="K428" s="9"/>
      <c r="L428" s="9"/>
      <c r="M428" s="9"/>
      <c r="N428" s="9"/>
      <c r="O428" s="9"/>
      <c r="P428" s="9"/>
      <c r="Q428" s="9"/>
      <c r="R428" s="120"/>
      <c r="S428" s="120"/>
      <c r="T428" s="120"/>
      <c r="U428" s="120"/>
      <c r="V428" s="120"/>
      <c r="W428" s="120"/>
      <c r="X428" s="120"/>
      <c r="Y428" s="120"/>
      <c r="Z428" s="120"/>
      <c r="AA428" s="120"/>
      <c r="AB428" s="120"/>
      <c r="AC428" s="120"/>
      <c r="AD428" s="120"/>
      <c r="AE428" s="120"/>
    </row>
    <row r="429" spans="9:31" ht="15">
      <c r="I429" s="8"/>
      <c r="J429" s="9"/>
      <c r="K429" s="9"/>
      <c r="L429" s="9"/>
      <c r="M429" s="9"/>
      <c r="N429" s="9"/>
      <c r="O429" s="9"/>
      <c r="P429" s="9"/>
      <c r="Q429" s="9"/>
      <c r="R429" s="120"/>
      <c r="S429" s="120"/>
      <c r="T429" s="120"/>
      <c r="U429" s="120"/>
      <c r="V429" s="120"/>
      <c r="W429" s="120"/>
      <c r="X429" s="120"/>
      <c r="Y429" s="120"/>
      <c r="Z429" s="120"/>
      <c r="AA429" s="120"/>
      <c r="AB429" s="120"/>
      <c r="AC429" s="120"/>
      <c r="AD429" s="120"/>
      <c r="AE429" s="120"/>
    </row>
    <row r="430" spans="9:31" ht="15">
      <c r="I430" s="8"/>
      <c r="J430" s="9"/>
      <c r="K430" s="9"/>
      <c r="L430" s="9"/>
      <c r="M430" s="9"/>
      <c r="N430" s="9"/>
      <c r="O430" s="9"/>
      <c r="P430" s="9"/>
      <c r="Q430" s="9"/>
      <c r="R430" s="120"/>
      <c r="S430" s="120"/>
      <c r="T430" s="120"/>
      <c r="U430" s="120"/>
      <c r="V430" s="120"/>
      <c r="W430" s="120"/>
      <c r="X430" s="120"/>
      <c r="Y430" s="120"/>
      <c r="Z430" s="120"/>
      <c r="AA430" s="120"/>
      <c r="AB430" s="120"/>
      <c r="AC430" s="120"/>
      <c r="AD430" s="120"/>
      <c r="AE430" s="120"/>
    </row>
    <row r="431" spans="9:31" ht="15">
      <c r="I431" s="8"/>
      <c r="J431" s="9"/>
      <c r="K431" s="9"/>
      <c r="L431" s="9"/>
      <c r="M431" s="9"/>
      <c r="N431" s="9"/>
      <c r="O431" s="9"/>
      <c r="P431" s="9"/>
      <c r="Q431" s="9"/>
      <c r="R431" s="120"/>
      <c r="S431" s="120"/>
      <c r="T431" s="120"/>
      <c r="U431" s="120"/>
      <c r="V431" s="120"/>
      <c r="W431" s="120"/>
      <c r="X431" s="120"/>
      <c r="Y431" s="120"/>
      <c r="Z431" s="120"/>
      <c r="AA431" s="120"/>
      <c r="AB431" s="120"/>
      <c r="AC431" s="120"/>
      <c r="AD431" s="120"/>
      <c r="AE431" s="120"/>
    </row>
    <row r="432" spans="9:31" ht="15">
      <c r="I432" s="8"/>
      <c r="J432" s="9"/>
      <c r="K432" s="9"/>
      <c r="L432" s="9"/>
      <c r="M432" s="9"/>
      <c r="N432" s="9"/>
      <c r="O432" s="9"/>
      <c r="P432" s="9"/>
      <c r="Q432" s="9"/>
      <c r="R432" s="120"/>
      <c r="S432" s="120"/>
      <c r="T432" s="120"/>
      <c r="U432" s="120"/>
      <c r="V432" s="120"/>
      <c r="W432" s="120"/>
      <c r="X432" s="120"/>
      <c r="Y432" s="120"/>
      <c r="Z432" s="120"/>
      <c r="AA432" s="120"/>
      <c r="AB432" s="120"/>
      <c r="AC432" s="120"/>
      <c r="AD432" s="120"/>
      <c r="AE432" s="120"/>
    </row>
    <row r="433" spans="9:31" ht="15">
      <c r="I433" s="8"/>
      <c r="J433" s="9"/>
      <c r="K433" s="9"/>
      <c r="L433" s="9"/>
      <c r="M433" s="9"/>
      <c r="N433" s="9"/>
      <c r="O433" s="9"/>
      <c r="P433" s="9"/>
      <c r="Q433" s="9"/>
      <c r="R433" s="120"/>
      <c r="S433" s="120"/>
      <c r="T433" s="120"/>
      <c r="U433" s="120"/>
      <c r="V433" s="120"/>
      <c r="W433" s="120"/>
      <c r="X433" s="120"/>
      <c r="Y433" s="120"/>
      <c r="Z433" s="120"/>
      <c r="AA433" s="120"/>
      <c r="AB433" s="120"/>
      <c r="AC433" s="120"/>
      <c r="AD433" s="120"/>
      <c r="AE433" s="120"/>
    </row>
    <row r="434" spans="9:31" ht="15">
      <c r="I434" s="8"/>
      <c r="J434" s="9"/>
      <c r="K434" s="9"/>
      <c r="L434" s="9"/>
      <c r="M434" s="9"/>
      <c r="N434" s="9"/>
      <c r="O434" s="9"/>
      <c r="P434" s="9"/>
      <c r="Q434" s="9"/>
      <c r="R434" s="120"/>
      <c r="S434" s="120"/>
      <c r="T434" s="120"/>
      <c r="U434" s="120"/>
      <c r="V434" s="120"/>
      <c r="W434" s="120"/>
      <c r="X434" s="120"/>
      <c r="Y434" s="120"/>
      <c r="Z434" s="120"/>
      <c r="AA434" s="120"/>
      <c r="AB434" s="120"/>
      <c r="AC434" s="120"/>
      <c r="AD434" s="120"/>
      <c r="AE434" s="120"/>
    </row>
    <row r="435" spans="9:31" ht="15">
      <c r="I435" s="260"/>
      <c r="J435" s="276"/>
      <c r="K435" s="276"/>
      <c r="L435" s="276"/>
      <c r="M435" s="276"/>
      <c r="N435" s="276"/>
      <c r="O435" s="276"/>
      <c r="P435" s="276"/>
      <c r="Q435" s="276"/>
      <c r="R435" s="261"/>
      <c r="S435" s="261"/>
      <c r="T435" s="261"/>
      <c r="U435" s="261"/>
      <c r="V435" s="261"/>
      <c r="W435" s="261"/>
      <c r="X435" s="261"/>
      <c r="Y435" s="261"/>
      <c r="Z435" s="261"/>
      <c r="AA435" s="261"/>
      <c r="AB435" s="261"/>
      <c r="AC435" s="261"/>
      <c r="AD435" s="261"/>
      <c r="AE435" s="261"/>
    </row>
    <row r="436" spans="9:31" ht="15">
      <c r="I436" s="260"/>
      <c r="J436" s="276"/>
      <c r="K436" s="276"/>
      <c r="L436" s="276"/>
      <c r="M436" s="276"/>
      <c r="N436" s="276"/>
      <c r="O436" s="276"/>
      <c r="P436" s="276"/>
      <c r="Q436" s="276"/>
      <c r="R436" s="261"/>
      <c r="S436" s="261"/>
      <c r="T436" s="261"/>
      <c r="U436" s="261"/>
      <c r="V436" s="261"/>
      <c r="W436" s="261"/>
      <c r="X436" s="261"/>
      <c r="Y436" s="261"/>
      <c r="Z436" s="261"/>
      <c r="AA436" s="261"/>
      <c r="AB436" s="261"/>
      <c r="AC436" s="261"/>
      <c r="AD436" s="261"/>
      <c r="AE436" s="261"/>
    </row>
    <row r="437" spans="9:31" ht="15">
      <c r="I437" s="8"/>
      <c r="J437" s="120"/>
      <c r="K437" s="120"/>
      <c r="L437" s="120"/>
      <c r="M437" s="120"/>
      <c r="N437" s="120"/>
      <c r="O437" s="120"/>
      <c r="P437" s="120"/>
      <c r="Q437" s="120"/>
      <c r="R437" s="120"/>
      <c r="S437" s="120"/>
      <c r="T437" s="120"/>
      <c r="U437" s="120"/>
      <c r="V437" s="120"/>
      <c r="W437" s="120"/>
      <c r="X437" s="120"/>
      <c r="Y437" s="120"/>
      <c r="Z437" s="120"/>
      <c r="AA437" s="120"/>
      <c r="AB437" s="120"/>
      <c r="AC437" s="120"/>
      <c r="AD437" s="120"/>
      <c r="AE437" s="120"/>
    </row>
    <row r="438" spans="9:31" ht="15">
      <c r="I438" s="8"/>
      <c r="J438" s="9"/>
      <c r="K438" s="9"/>
      <c r="L438" s="9"/>
      <c r="M438" s="9"/>
      <c r="N438" s="9"/>
      <c r="O438" s="9"/>
      <c r="P438" s="9"/>
      <c r="Q438" s="9"/>
      <c r="R438" s="120"/>
      <c r="S438" s="120"/>
      <c r="T438" s="120"/>
      <c r="U438" s="120"/>
      <c r="V438" s="120"/>
      <c r="W438" s="120"/>
      <c r="X438" s="120"/>
      <c r="Y438" s="120"/>
      <c r="Z438" s="120"/>
      <c r="AA438" s="120"/>
      <c r="AB438" s="120"/>
      <c r="AC438" s="120"/>
      <c r="AD438" s="120"/>
      <c r="AE438" s="120"/>
    </row>
    <row r="439" spans="9:31" ht="15">
      <c r="I439" s="8"/>
      <c r="J439" s="120"/>
      <c r="K439" s="120"/>
      <c r="L439" s="120"/>
      <c r="M439" s="120"/>
      <c r="N439" s="120"/>
      <c r="O439" s="120"/>
      <c r="P439" s="120"/>
      <c r="Q439" s="120"/>
      <c r="R439" s="120"/>
      <c r="S439" s="120"/>
      <c r="T439" s="120"/>
      <c r="U439" s="120"/>
      <c r="V439" s="120"/>
      <c r="W439" s="120"/>
      <c r="X439" s="120"/>
      <c r="Y439" s="120"/>
      <c r="Z439" s="120"/>
      <c r="AA439" s="120"/>
      <c r="AB439" s="120"/>
      <c r="AC439" s="120"/>
      <c r="AD439" s="120"/>
      <c r="AE439" s="120"/>
    </row>
    <row r="440" spans="9:31" ht="15">
      <c r="I440" s="8"/>
      <c r="J440" s="120"/>
      <c r="K440" s="120"/>
      <c r="L440" s="120"/>
      <c r="M440" s="120"/>
      <c r="N440" s="120"/>
      <c r="O440" s="120"/>
      <c r="P440" s="120"/>
      <c r="Q440" s="120"/>
      <c r="R440" s="120"/>
      <c r="S440" s="120"/>
      <c r="T440" s="120"/>
      <c r="U440" s="120"/>
      <c r="V440" s="120"/>
      <c r="W440" s="120"/>
      <c r="X440" s="120"/>
      <c r="Y440" s="120"/>
      <c r="Z440" s="120"/>
      <c r="AA440" s="120"/>
      <c r="AB440" s="120"/>
      <c r="AC440" s="120"/>
      <c r="AD440" s="120"/>
      <c r="AE440" s="120"/>
    </row>
    <row r="441" spans="9:31" ht="15">
      <c r="I441" s="8"/>
      <c r="J441" s="120"/>
      <c r="K441" s="120"/>
      <c r="L441" s="120"/>
      <c r="M441" s="120"/>
      <c r="N441" s="120"/>
      <c r="O441" s="120"/>
      <c r="P441" s="120"/>
      <c r="Q441" s="120"/>
      <c r="R441" s="120"/>
      <c r="S441" s="120"/>
      <c r="T441" s="120"/>
      <c r="U441" s="120"/>
      <c r="V441" s="120"/>
      <c r="W441" s="120"/>
      <c r="X441" s="120"/>
      <c r="Y441" s="120"/>
      <c r="Z441" s="120"/>
      <c r="AA441" s="120"/>
      <c r="AB441" s="120"/>
      <c r="AC441" s="120"/>
      <c r="AD441" s="120"/>
      <c r="AE441" s="120"/>
    </row>
    <row r="442" spans="9:31" ht="15">
      <c r="I442" s="8"/>
      <c r="J442" s="120"/>
      <c r="K442" s="120"/>
      <c r="L442" s="120"/>
      <c r="M442" s="120"/>
      <c r="N442" s="120"/>
      <c r="O442" s="120"/>
      <c r="P442" s="120"/>
      <c r="Q442" s="120"/>
      <c r="R442" s="120"/>
      <c r="S442" s="120"/>
      <c r="T442" s="120"/>
      <c r="U442" s="120"/>
      <c r="V442" s="120"/>
      <c r="W442" s="120"/>
      <c r="X442" s="120"/>
      <c r="Y442" s="120"/>
      <c r="Z442" s="120"/>
      <c r="AA442" s="120"/>
      <c r="AB442" s="120"/>
      <c r="AC442" s="120"/>
      <c r="AD442" s="120"/>
      <c r="AE442" s="120"/>
    </row>
    <row r="443" spans="9:31" ht="15">
      <c r="I443" s="8"/>
      <c r="J443" s="120"/>
      <c r="K443" s="120"/>
      <c r="L443" s="120"/>
      <c r="M443" s="120"/>
      <c r="N443" s="120"/>
      <c r="O443" s="120"/>
      <c r="P443" s="120"/>
      <c r="Q443" s="120"/>
      <c r="R443" s="120"/>
      <c r="S443" s="120"/>
      <c r="T443" s="120"/>
      <c r="U443" s="120"/>
      <c r="V443" s="120"/>
      <c r="W443" s="120"/>
      <c r="X443" s="120"/>
      <c r="Y443" s="120"/>
      <c r="Z443" s="120"/>
      <c r="AA443" s="120"/>
      <c r="AB443" s="120"/>
      <c r="AC443" s="120"/>
      <c r="AD443" s="120"/>
      <c r="AE443" s="120"/>
    </row>
    <row r="444" spans="9:31" ht="15">
      <c r="I444" s="8"/>
      <c r="J444" s="120"/>
      <c r="K444" s="120"/>
      <c r="L444" s="120"/>
      <c r="M444" s="120"/>
      <c r="N444" s="120"/>
      <c r="O444" s="120"/>
      <c r="P444" s="120"/>
      <c r="Q444" s="120"/>
      <c r="R444" s="120"/>
      <c r="S444" s="120"/>
      <c r="T444" s="120"/>
      <c r="U444" s="120"/>
      <c r="V444" s="120"/>
      <c r="W444" s="120"/>
      <c r="X444" s="120"/>
      <c r="Y444" s="120"/>
      <c r="Z444" s="120"/>
      <c r="AA444" s="120"/>
      <c r="AB444" s="120"/>
      <c r="AC444" s="120"/>
      <c r="AD444" s="120"/>
      <c r="AE444" s="120"/>
    </row>
    <row r="445" spans="9:31" ht="15">
      <c r="I445" s="8"/>
      <c r="J445" s="120"/>
      <c r="K445" s="120"/>
      <c r="L445" s="120"/>
      <c r="M445" s="120"/>
      <c r="N445" s="120"/>
      <c r="O445" s="120"/>
      <c r="P445" s="120"/>
      <c r="Q445" s="120"/>
      <c r="R445" s="120"/>
      <c r="S445" s="120"/>
      <c r="T445" s="120"/>
      <c r="U445" s="120"/>
      <c r="V445" s="120"/>
      <c r="W445" s="120"/>
      <c r="X445" s="120"/>
      <c r="Y445" s="120"/>
      <c r="Z445" s="120"/>
      <c r="AA445" s="120"/>
      <c r="AB445" s="120"/>
      <c r="AC445" s="120"/>
      <c r="AD445" s="120"/>
      <c r="AE445" s="120"/>
    </row>
    <row r="446" spans="9:31" ht="15">
      <c r="I446" s="8"/>
      <c r="J446" s="120"/>
      <c r="K446" s="120"/>
      <c r="L446" s="120"/>
      <c r="M446" s="120"/>
      <c r="N446" s="120"/>
      <c r="O446" s="120"/>
      <c r="P446" s="120"/>
      <c r="Q446" s="120"/>
      <c r="R446" s="120"/>
      <c r="S446" s="120"/>
      <c r="T446" s="120"/>
      <c r="U446" s="120"/>
      <c r="V446" s="120"/>
      <c r="W446" s="120"/>
      <c r="X446" s="120"/>
      <c r="Y446" s="120"/>
      <c r="Z446" s="120"/>
      <c r="AA446" s="120"/>
      <c r="AB446" s="120"/>
      <c r="AC446" s="120"/>
      <c r="AD446" s="120"/>
      <c r="AE446" s="120"/>
    </row>
    <row r="447" spans="9:31" ht="15">
      <c r="I447" s="8"/>
      <c r="J447" s="120"/>
      <c r="K447" s="120"/>
      <c r="L447" s="120"/>
      <c r="M447" s="120"/>
      <c r="N447" s="120"/>
      <c r="O447" s="120"/>
      <c r="P447" s="120"/>
      <c r="Q447" s="120"/>
      <c r="R447" s="120"/>
      <c r="S447" s="120"/>
      <c r="T447" s="120"/>
      <c r="U447" s="120"/>
      <c r="V447" s="120"/>
      <c r="W447" s="120"/>
      <c r="X447" s="120"/>
      <c r="Y447" s="120"/>
      <c r="Z447" s="120"/>
      <c r="AA447" s="120"/>
      <c r="AB447" s="120"/>
      <c r="AC447" s="120"/>
      <c r="AD447" s="120"/>
      <c r="AE447" s="120"/>
    </row>
    <row r="448" spans="9:31" ht="15">
      <c r="I448" s="8"/>
      <c r="J448" s="120"/>
      <c r="K448" s="120"/>
      <c r="L448" s="120"/>
      <c r="M448" s="120"/>
      <c r="N448" s="120"/>
      <c r="O448" s="120"/>
      <c r="P448" s="120"/>
      <c r="Q448" s="120"/>
      <c r="R448" s="120"/>
      <c r="S448" s="120"/>
      <c r="T448" s="120"/>
      <c r="U448" s="120"/>
      <c r="V448" s="120"/>
      <c r="W448" s="120"/>
      <c r="X448" s="120"/>
      <c r="Y448" s="120"/>
      <c r="Z448" s="120"/>
      <c r="AA448" s="120"/>
      <c r="AB448" s="120"/>
      <c r="AC448" s="120"/>
      <c r="AD448" s="120"/>
      <c r="AE448" s="120"/>
    </row>
    <row r="449" spans="9:31" ht="15">
      <c r="I449" s="8"/>
      <c r="J449" s="9"/>
      <c r="K449" s="9"/>
      <c r="L449" s="9"/>
      <c r="M449" s="9"/>
      <c r="N449" s="9"/>
      <c r="O449" s="9"/>
      <c r="P449" s="9"/>
      <c r="Q449" s="9"/>
      <c r="R449" s="120"/>
      <c r="S449" s="120"/>
      <c r="T449" s="120"/>
      <c r="U449" s="120"/>
      <c r="V449" s="120"/>
      <c r="W449" s="120"/>
      <c r="X449" s="120"/>
      <c r="Y449" s="120"/>
      <c r="Z449" s="120"/>
      <c r="AA449" s="120"/>
      <c r="AB449" s="120"/>
      <c r="AC449" s="120"/>
      <c r="AD449" s="120"/>
      <c r="AE449" s="120"/>
    </row>
    <row r="450" spans="9:31" ht="15">
      <c r="I450" s="8"/>
      <c r="J450" s="9"/>
      <c r="K450" s="9"/>
      <c r="L450" s="9"/>
      <c r="M450" s="9"/>
      <c r="N450" s="9"/>
      <c r="O450" s="9"/>
      <c r="P450" s="9"/>
      <c r="Q450" s="9"/>
      <c r="R450" s="120"/>
      <c r="S450" s="120"/>
      <c r="T450" s="120"/>
      <c r="U450" s="120"/>
      <c r="V450" s="120"/>
      <c r="W450" s="120"/>
      <c r="X450" s="120"/>
      <c r="Y450" s="120"/>
      <c r="Z450" s="120"/>
      <c r="AA450" s="120"/>
      <c r="AB450" s="120"/>
      <c r="AC450" s="120"/>
      <c r="AD450" s="120"/>
      <c r="AE450" s="120"/>
    </row>
    <row r="451" spans="9:31" ht="15">
      <c r="I451" s="260"/>
      <c r="J451" s="276"/>
      <c r="K451" s="276"/>
      <c r="L451" s="276"/>
      <c r="M451" s="276"/>
      <c r="N451" s="276"/>
      <c r="O451" s="276"/>
      <c r="P451" s="276"/>
      <c r="Q451" s="276"/>
      <c r="R451" s="261"/>
      <c r="S451" s="261"/>
      <c r="T451" s="261"/>
      <c r="U451" s="261"/>
      <c r="V451" s="261"/>
      <c r="W451" s="261"/>
      <c r="X451" s="261"/>
      <c r="Y451" s="261"/>
      <c r="Z451" s="261"/>
      <c r="AA451" s="261"/>
      <c r="AB451" s="261"/>
      <c r="AC451" s="261"/>
      <c r="AD451" s="261"/>
      <c r="AE451" s="261"/>
    </row>
    <row r="452" spans="9:31" ht="15">
      <c r="I452" s="260"/>
      <c r="J452" s="276"/>
      <c r="K452" s="276"/>
      <c r="L452" s="276"/>
      <c r="M452" s="276"/>
      <c r="N452" s="276"/>
      <c r="O452" s="276"/>
      <c r="P452" s="276"/>
      <c r="Q452" s="276"/>
      <c r="R452" s="261"/>
      <c r="S452" s="261"/>
      <c r="T452" s="261"/>
      <c r="U452" s="261"/>
      <c r="V452" s="261"/>
      <c r="W452" s="261"/>
      <c r="X452" s="261"/>
      <c r="Y452" s="261"/>
      <c r="Z452" s="261"/>
      <c r="AA452" s="261"/>
      <c r="AB452" s="261"/>
      <c r="AC452" s="261"/>
      <c r="AD452" s="261"/>
      <c r="AE452" s="261"/>
    </row>
    <row r="453" spans="9:31" ht="15">
      <c r="I453" s="260"/>
      <c r="J453" s="276"/>
      <c r="K453" s="276"/>
      <c r="L453" s="276"/>
      <c r="M453" s="276"/>
      <c r="N453" s="276"/>
      <c r="O453" s="276"/>
      <c r="P453" s="276"/>
      <c r="Q453" s="276"/>
      <c r="R453" s="261"/>
      <c r="S453" s="261"/>
      <c r="T453" s="261"/>
      <c r="U453" s="261"/>
      <c r="V453" s="261"/>
      <c r="W453" s="261"/>
      <c r="X453" s="261"/>
      <c r="Y453" s="261"/>
      <c r="Z453" s="261"/>
      <c r="AA453" s="261"/>
      <c r="AB453" s="261"/>
      <c r="AC453" s="261"/>
      <c r="AD453" s="261"/>
      <c r="AE453" s="261"/>
    </row>
    <row r="454" spans="9:31" ht="15">
      <c r="I454" s="260"/>
      <c r="J454" s="276"/>
      <c r="K454" s="276"/>
      <c r="L454" s="276"/>
      <c r="M454" s="276"/>
      <c r="N454" s="276"/>
      <c r="O454" s="276"/>
      <c r="P454" s="276"/>
      <c r="Q454" s="276"/>
      <c r="R454" s="261"/>
      <c r="S454" s="261"/>
      <c r="T454" s="261"/>
      <c r="U454" s="261"/>
      <c r="V454" s="261"/>
      <c r="W454" s="261"/>
      <c r="X454" s="261"/>
      <c r="Y454" s="261"/>
      <c r="Z454" s="261"/>
      <c r="AA454" s="261"/>
      <c r="AB454" s="261"/>
      <c r="AC454" s="261"/>
      <c r="AD454" s="261"/>
      <c r="AE454" s="261"/>
    </row>
    <row r="455" spans="9:31" ht="15">
      <c r="I455" s="8"/>
      <c r="J455" s="9"/>
      <c r="K455" s="9"/>
      <c r="L455" s="9"/>
      <c r="M455" s="9"/>
      <c r="N455" s="9"/>
      <c r="O455" s="9"/>
      <c r="P455" s="9"/>
      <c r="Q455" s="9"/>
      <c r="R455" s="120"/>
      <c r="S455" s="120"/>
      <c r="T455" s="120"/>
      <c r="U455" s="120"/>
      <c r="V455" s="120"/>
      <c r="W455" s="120"/>
      <c r="X455" s="120"/>
      <c r="Y455" s="120"/>
      <c r="Z455" s="120"/>
      <c r="AA455" s="120"/>
      <c r="AB455" s="120"/>
      <c r="AC455" s="120"/>
      <c r="AD455" s="120"/>
      <c r="AE455" s="120"/>
    </row>
    <row r="456" spans="9:31" ht="15">
      <c r="I456" s="8"/>
      <c r="J456" s="9"/>
      <c r="K456" s="9"/>
      <c r="L456" s="9"/>
      <c r="M456" s="9"/>
      <c r="N456" s="9"/>
      <c r="O456" s="9"/>
      <c r="P456" s="9"/>
      <c r="Q456" s="9"/>
      <c r="R456" s="120"/>
      <c r="S456" s="120"/>
      <c r="T456" s="120"/>
      <c r="U456" s="120"/>
      <c r="V456" s="120"/>
      <c r="W456" s="120"/>
      <c r="X456" s="120"/>
      <c r="Y456" s="120"/>
      <c r="Z456" s="120"/>
      <c r="AA456" s="120"/>
      <c r="AB456" s="120"/>
      <c r="AC456" s="120"/>
      <c r="AD456" s="120"/>
      <c r="AE456" s="120"/>
    </row>
    <row r="457" spans="9:31" ht="15">
      <c r="I457" s="8"/>
      <c r="J457" s="9"/>
      <c r="K457" s="9"/>
      <c r="L457" s="9"/>
      <c r="M457" s="9"/>
      <c r="N457" s="9"/>
      <c r="O457" s="9"/>
      <c r="P457" s="9"/>
      <c r="Q457" s="9"/>
      <c r="R457" s="120"/>
      <c r="S457" s="120"/>
      <c r="T457" s="120"/>
      <c r="U457" s="120"/>
      <c r="V457" s="120"/>
      <c r="W457" s="120"/>
      <c r="X457" s="120"/>
      <c r="Y457" s="120"/>
      <c r="Z457" s="120"/>
      <c r="AA457" s="120"/>
      <c r="AB457" s="120"/>
      <c r="AC457" s="120"/>
      <c r="AD457" s="120"/>
      <c r="AE457" s="120"/>
    </row>
    <row r="458" spans="9:31" ht="15">
      <c r="I458" s="8"/>
      <c r="J458" s="9"/>
      <c r="K458" s="9"/>
      <c r="L458" s="9"/>
      <c r="M458" s="9"/>
      <c r="N458" s="9"/>
      <c r="O458" s="9"/>
      <c r="P458" s="9"/>
      <c r="Q458" s="9"/>
      <c r="R458" s="120"/>
      <c r="S458" s="120"/>
      <c r="T458" s="120"/>
      <c r="U458" s="120"/>
      <c r="V458" s="120"/>
      <c r="W458" s="120"/>
      <c r="X458" s="120"/>
      <c r="Y458" s="120"/>
      <c r="Z458" s="120"/>
      <c r="AA458" s="120"/>
      <c r="AB458" s="120"/>
      <c r="AC458" s="120"/>
      <c r="AD458" s="120"/>
      <c r="AE458" s="120"/>
    </row>
    <row r="459" spans="9:31" ht="15">
      <c r="I459" s="8"/>
      <c r="J459" s="9"/>
      <c r="K459" s="9"/>
      <c r="L459" s="9"/>
      <c r="M459" s="9"/>
      <c r="N459" s="9"/>
      <c r="O459" s="9"/>
      <c r="P459" s="9"/>
      <c r="Q459" s="9"/>
      <c r="R459" s="120"/>
      <c r="S459" s="120"/>
      <c r="T459" s="120"/>
      <c r="U459" s="120"/>
      <c r="V459" s="120"/>
      <c r="W459" s="120"/>
      <c r="X459" s="120"/>
      <c r="Y459" s="120"/>
      <c r="Z459" s="120"/>
      <c r="AA459" s="120"/>
      <c r="AB459" s="120"/>
      <c r="AC459" s="120"/>
      <c r="AD459" s="120"/>
      <c r="AE459" s="120"/>
    </row>
    <row r="460" spans="9:31" ht="15">
      <c r="I460" s="8"/>
      <c r="J460" s="9"/>
      <c r="K460" s="9"/>
      <c r="L460" s="9"/>
      <c r="M460" s="9"/>
      <c r="N460" s="9"/>
      <c r="O460" s="9"/>
      <c r="P460" s="9"/>
      <c r="Q460" s="9"/>
      <c r="R460" s="120"/>
      <c r="S460" s="120"/>
      <c r="T460" s="120"/>
      <c r="U460" s="120"/>
      <c r="V460" s="120"/>
      <c r="W460" s="120"/>
      <c r="X460" s="120"/>
      <c r="Y460" s="120"/>
      <c r="Z460" s="120"/>
      <c r="AA460" s="120"/>
      <c r="AB460" s="120"/>
      <c r="AC460" s="120"/>
      <c r="AD460" s="120"/>
      <c r="AE460" s="120"/>
    </row>
    <row r="461" spans="9:31" ht="15">
      <c r="I461" s="260"/>
      <c r="J461" s="276"/>
      <c r="K461" s="276"/>
      <c r="L461" s="276"/>
      <c r="M461" s="276"/>
      <c r="N461" s="276"/>
      <c r="O461" s="276"/>
      <c r="P461" s="276"/>
      <c r="Q461" s="276"/>
      <c r="R461" s="261"/>
      <c r="S461" s="261"/>
      <c r="T461" s="261"/>
      <c r="U461" s="261"/>
      <c r="V461" s="261"/>
      <c r="W461" s="261"/>
      <c r="X461" s="261"/>
      <c r="Y461" s="261"/>
      <c r="Z461" s="261"/>
      <c r="AA461" s="261"/>
      <c r="AB461" s="261"/>
      <c r="AC461" s="261"/>
      <c r="AD461" s="261"/>
      <c r="AE461" s="261"/>
    </row>
    <row r="462" spans="9:31" ht="15">
      <c r="I462" s="260"/>
      <c r="J462" s="276"/>
      <c r="K462" s="276"/>
      <c r="L462" s="276"/>
      <c r="M462" s="276"/>
      <c r="N462" s="276"/>
      <c r="O462" s="276"/>
      <c r="P462" s="276"/>
      <c r="Q462" s="276"/>
      <c r="R462" s="261"/>
      <c r="S462" s="261"/>
      <c r="T462" s="261"/>
      <c r="U462" s="261"/>
      <c r="V462" s="261"/>
      <c r="W462" s="261"/>
      <c r="X462" s="261"/>
      <c r="Y462" s="261"/>
      <c r="Z462" s="261"/>
      <c r="AA462" s="261"/>
      <c r="AB462" s="261"/>
      <c r="AC462" s="261"/>
      <c r="AD462" s="261"/>
      <c r="AE462" s="261"/>
    </row>
    <row r="463" spans="9:31" ht="15">
      <c r="I463" s="8"/>
      <c r="J463" s="9"/>
      <c r="K463" s="9"/>
      <c r="L463" s="9"/>
      <c r="M463" s="9"/>
      <c r="N463" s="9"/>
      <c r="O463" s="9"/>
      <c r="P463" s="9"/>
      <c r="Q463" s="9"/>
      <c r="R463" s="120"/>
      <c r="S463" s="120"/>
      <c r="T463" s="120"/>
      <c r="U463" s="120"/>
      <c r="V463" s="120"/>
      <c r="W463" s="120"/>
      <c r="X463" s="120"/>
      <c r="Y463" s="120"/>
      <c r="Z463" s="120"/>
      <c r="AA463" s="120"/>
      <c r="AB463" s="120"/>
      <c r="AC463" s="120"/>
      <c r="AD463" s="120"/>
      <c r="AE463" s="120"/>
    </row>
    <row r="464" spans="9:31" ht="15">
      <c r="I464" s="8"/>
      <c r="J464" s="9"/>
      <c r="K464" s="9"/>
      <c r="L464" s="9"/>
      <c r="M464" s="9"/>
      <c r="N464" s="9"/>
      <c r="O464" s="9"/>
      <c r="P464" s="9"/>
      <c r="Q464" s="9"/>
      <c r="R464" s="120"/>
      <c r="S464" s="120"/>
      <c r="T464" s="120"/>
      <c r="U464" s="120"/>
      <c r="V464" s="120"/>
      <c r="W464" s="120"/>
      <c r="X464" s="120"/>
      <c r="Y464" s="120"/>
      <c r="Z464" s="120"/>
      <c r="AA464" s="120"/>
      <c r="AB464" s="120"/>
      <c r="AC464" s="120"/>
      <c r="AD464" s="120"/>
      <c r="AE464" s="120"/>
    </row>
    <row r="465" spans="9:31" ht="15">
      <c r="I465" s="8"/>
      <c r="J465" s="9"/>
      <c r="K465" s="9"/>
      <c r="L465" s="9"/>
      <c r="M465" s="9"/>
      <c r="N465" s="9"/>
      <c r="O465" s="9"/>
      <c r="P465" s="9"/>
      <c r="Q465" s="9"/>
      <c r="R465" s="120"/>
      <c r="S465" s="120"/>
      <c r="T465" s="120"/>
      <c r="U465" s="120"/>
      <c r="V465" s="120"/>
      <c r="W465" s="120"/>
      <c r="X465" s="120"/>
      <c r="Y465" s="120"/>
      <c r="Z465" s="120"/>
      <c r="AA465" s="120"/>
      <c r="AB465" s="120"/>
      <c r="AC465" s="120"/>
      <c r="AD465" s="120"/>
      <c r="AE465" s="120"/>
    </row>
    <row r="466" spans="9:31" ht="15">
      <c r="I466" s="8"/>
      <c r="J466" s="9"/>
      <c r="K466" s="9"/>
      <c r="L466" s="9"/>
      <c r="M466" s="9"/>
      <c r="N466" s="9"/>
      <c r="O466" s="9"/>
      <c r="P466" s="9"/>
      <c r="Q466" s="9"/>
      <c r="R466" s="120"/>
      <c r="S466" s="120"/>
      <c r="T466" s="120"/>
      <c r="U466" s="120"/>
      <c r="V466" s="120"/>
      <c r="W466" s="120"/>
      <c r="X466" s="120"/>
      <c r="Y466" s="120"/>
      <c r="Z466" s="120"/>
      <c r="AA466" s="120"/>
      <c r="AB466" s="120"/>
      <c r="AC466" s="120"/>
      <c r="AD466" s="120"/>
      <c r="AE466" s="120"/>
    </row>
    <row r="467" spans="9:31" ht="15">
      <c r="I467" s="8"/>
      <c r="J467" s="120"/>
      <c r="K467" s="120"/>
      <c r="L467" s="120"/>
      <c r="M467" s="120"/>
      <c r="N467" s="120"/>
      <c r="O467" s="120"/>
      <c r="P467" s="120"/>
      <c r="Q467" s="120"/>
      <c r="R467" s="120"/>
      <c r="S467" s="120"/>
      <c r="T467" s="120"/>
      <c r="U467" s="120"/>
      <c r="V467" s="120"/>
      <c r="W467" s="120"/>
      <c r="X467" s="120"/>
      <c r="Y467" s="120"/>
      <c r="Z467" s="120"/>
      <c r="AA467" s="120"/>
      <c r="AB467" s="120"/>
      <c r="AC467" s="120"/>
      <c r="AD467" s="120"/>
      <c r="AE467" s="120"/>
    </row>
    <row r="468" spans="9:31" ht="15">
      <c r="I468" s="8"/>
      <c r="J468" s="120"/>
      <c r="K468" s="120"/>
      <c r="L468" s="120"/>
      <c r="M468" s="120"/>
      <c r="N468" s="120"/>
      <c r="O468" s="120"/>
      <c r="P468" s="120"/>
      <c r="Q468" s="120"/>
      <c r="R468" s="120"/>
      <c r="S468" s="120"/>
      <c r="T468" s="120"/>
      <c r="U468" s="120"/>
      <c r="V468" s="120"/>
      <c r="W468" s="120"/>
      <c r="X468" s="120"/>
      <c r="Y468" s="120"/>
      <c r="Z468" s="120"/>
      <c r="AA468" s="120"/>
      <c r="AB468" s="120"/>
      <c r="AC468" s="120"/>
      <c r="AD468" s="120"/>
      <c r="AE468" s="120"/>
    </row>
    <row r="469" spans="9:31" ht="15">
      <c r="I469" s="8"/>
      <c r="J469" s="120"/>
      <c r="K469" s="120"/>
      <c r="L469" s="120"/>
      <c r="M469" s="120"/>
      <c r="N469" s="120"/>
      <c r="O469" s="120"/>
      <c r="P469" s="120"/>
      <c r="Q469" s="120"/>
      <c r="R469" s="120"/>
      <c r="S469" s="120"/>
      <c r="T469" s="120"/>
      <c r="U469" s="120"/>
      <c r="V469" s="120"/>
      <c r="W469" s="120"/>
      <c r="X469" s="120"/>
      <c r="Y469" s="120"/>
      <c r="Z469" s="120"/>
      <c r="AA469" s="120"/>
      <c r="AB469" s="120"/>
      <c r="AC469" s="120"/>
      <c r="AD469" s="120"/>
      <c r="AE469" s="120"/>
    </row>
    <row r="470" spans="9:31" ht="15">
      <c r="I470" s="8"/>
      <c r="J470" s="120"/>
      <c r="K470" s="120"/>
      <c r="L470" s="120"/>
      <c r="M470" s="120"/>
      <c r="N470" s="120"/>
      <c r="O470" s="120"/>
      <c r="P470" s="120"/>
      <c r="Q470" s="120"/>
      <c r="R470" s="120"/>
      <c r="S470" s="120"/>
      <c r="T470" s="120"/>
      <c r="U470" s="120"/>
      <c r="V470" s="120"/>
      <c r="W470" s="120"/>
      <c r="X470" s="120"/>
      <c r="Y470" s="120"/>
      <c r="Z470" s="120"/>
      <c r="AA470" s="120"/>
      <c r="AB470" s="120"/>
      <c r="AC470" s="120"/>
      <c r="AD470" s="120"/>
      <c r="AE470" s="120"/>
    </row>
    <row r="471" spans="9:31" ht="15">
      <c r="I471" s="8"/>
      <c r="J471" s="120"/>
      <c r="K471" s="120"/>
      <c r="L471" s="120"/>
      <c r="M471" s="120"/>
      <c r="N471" s="120"/>
      <c r="O471" s="120"/>
      <c r="P471" s="120"/>
      <c r="Q471" s="120"/>
      <c r="R471" s="120"/>
      <c r="S471" s="120"/>
      <c r="T471" s="120"/>
      <c r="U471" s="120"/>
      <c r="V471" s="120"/>
      <c r="W471" s="120"/>
      <c r="X471" s="120"/>
      <c r="Y471" s="120"/>
      <c r="Z471" s="120"/>
      <c r="AA471" s="120"/>
      <c r="AB471" s="120"/>
      <c r="AC471" s="120"/>
      <c r="AD471" s="120"/>
      <c r="AE471" s="120"/>
    </row>
    <row r="472" spans="9:31" ht="15">
      <c r="I472" s="8"/>
      <c r="J472" s="120"/>
      <c r="K472" s="120"/>
      <c r="L472" s="120"/>
      <c r="M472" s="120"/>
      <c r="N472" s="120"/>
      <c r="O472" s="120"/>
      <c r="P472" s="120"/>
      <c r="Q472" s="120"/>
      <c r="R472" s="120"/>
      <c r="S472" s="120"/>
      <c r="T472" s="120"/>
      <c r="U472" s="120"/>
      <c r="V472" s="120"/>
      <c r="W472" s="120"/>
      <c r="X472" s="120"/>
      <c r="Y472" s="120"/>
      <c r="Z472" s="120"/>
      <c r="AA472" s="120"/>
      <c r="AB472" s="120"/>
      <c r="AC472" s="120"/>
      <c r="AD472" s="120"/>
      <c r="AE472" s="120"/>
    </row>
    <row r="473" spans="9:31" ht="15">
      <c r="I473" s="8"/>
      <c r="J473" s="120"/>
      <c r="K473" s="120"/>
      <c r="L473" s="120"/>
      <c r="M473" s="120"/>
      <c r="N473" s="120"/>
      <c r="O473" s="120"/>
      <c r="P473" s="120"/>
      <c r="Q473" s="120"/>
      <c r="R473" s="120"/>
      <c r="S473" s="120"/>
      <c r="T473" s="120"/>
      <c r="U473" s="120"/>
      <c r="V473" s="120"/>
      <c r="W473" s="120"/>
      <c r="X473" s="120"/>
      <c r="Y473" s="120"/>
      <c r="Z473" s="120"/>
      <c r="AA473" s="120"/>
      <c r="AB473" s="120"/>
      <c r="AC473" s="120"/>
      <c r="AD473" s="120"/>
      <c r="AE473" s="120"/>
    </row>
    <row r="474" spans="9:31" ht="15">
      <c r="I474" s="8"/>
      <c r="J474" s="120"/>
      <c r="K474" s="120"/>
      <c r="L474" s="120"/>
      <c r="M474" s="120"/>
      <c r="N474" s="120"/>
      <c r="O474" s="120"/>
      <c r="P474" s="120"/>
      <c r="Q474" s="120"/>
      <c r="R474" s="120"/>
      <c r="S474" s="120"/>
      <c r="T474" s="120"/>
      <c r="U474" s="120"/>
      <c r="V474" s="120"/>
      <c r="W474" s="120"/>
      <c r="X474" s="120"/>
      <c r="Y474" s="120"/>
      <c r="Z474" s="120"/>
      <c r="AA474" s="120"/>
      <c r="AB474" s="120"/>
      <c r="AC474" s="120"/>
      <c r="AD474" s="120"/>
      <c r="AE474" s="120"/>
    </row>
    <row r="475" spans="9:31" ht="15">
      <c r="I475" s="8"/>
      <c r="J475" s="120"/>
      <c r="K475" s="120"/>
      <c r="L475" s="120"/>
      <c r="M475" s="120"/>
      <c r="N475" s="120"/>
      <c r="O475" s="120"/>
      <c r="P475" s="120"/>
      <c r="Q475" s="120"/>
      <c r="R475" s="120"/>
      <c r="S475" s="120"/>
      <c r="T475" s="120"/>
      <c r="U475" s="120"/>
      <c r="V475" s="120"/>
      <c r="W475" s="120"/>
      <c r="X475" s="120"/>
      <c r="Y475" s="120"/>
      <c r="Z475" s="120"/>
      <c r="AA475" s="120"/>
      <c r="AB475" s="120"/>
      <c r="AC475" s="120"/>
      <c r="AD475" s="120"/>
      <c r="AE475" s="120"/>
    </row>
    <row r="476" spans="9:31" ht="15">
      <c r="I476" s="8"/>
      <c r="J476" s="120"/>
      <c r="K476" s="120"/>
      <c r="L476" s="120"/>
      <c r="M476" s="120"/>
      <c r="N476" s="120"/>
      <c r="O476" s="120"/>
      <c r="P476" s="120"/>
      <c r="Q476" s="120"/>
      <c r="R476" s="120"/>
      <c r="S476" s="120"/>
      <c r="T476" s="120"/>
      <c r="U476" s="120"/>
      <c r="V476" s="120"/>
      <c r="W476" s="120"/>
      <c r="X476" s="120"/>
      <c r="Y476" s="120"/>
      <c r="Z476" s="120"/>
      <c r="AA476" s="120"/>
      <c r="AB476" s="120"/>
      <c r="AC476" s="120"/>
      <c r="AD476" s="120"/>
      <c r="AE476" s="120"/>
    </row>
    <row r="477" spans="9:31" ht="15">
      <c r="I477" s="8"/>
      <c r="J477" s="120"/>
      <c r="K477" s="120"/>
      <c r="L477" s="120"/>
      <c r="M477" s="120"/>
      <c r="N477" s="120"/>
      <c r="O477" s="120"/>
      <c r="P477" s="120"/>
      <c r="Q477" s="120"/>
      <c r="R477" s="120"/>
      <c r="S477" s="120"/>
      <c r="T477" s="120"/>
      <c r="U477" s="120"/>
      <c r="V477" s="120"/>
      <c r="W477" s="120"/>
      <c r="X477" s="120"/>
      <c r="Y477" s="120"/>
      <c r="Z477" s="120"/>
      <c r="AA477" s="120"/>
      <c r="AB477" s="120"/>
      <c r="AC477" s="120"/>
      <c r="AD477" s="120"/>
      <c r="AE477" s="120"/>
    </row>
    <row r="478" spans="9:31" ht="15">
      <c r="I478" s="8"/>
      <c r="J478" s="120"/>
      <c r="K478" s="120"/>
      <c r="L478" s="120"/>
      <c r="M478" s="120"/>
      <c r="N478" s="120"/>
      <c r="O478" s="120"/>
      <c r="P478" s="120"/>
      <c r="Q478" s="120"/>
      <c r="R478" s="120"/>
      <c r="S478" s="120"/>
      <c r="T478" s="120"/>
      <c r="U478" s="120"/>
      <c r="V478" s="120"/>
      <c r="W478" s="120"/>
      <c r="X478" s="120"/>
      <c r="Y478" s="120"/>
      <c r="Z478" s="120"/>
      <c r="AA478" s="120"/>
      <c r="AB478" s="120"/>
      <c r="AC478" s="120"/>
      <c r="AD478" s="120"/>
      <c r="AE478" s="120"/>
    </row>
    <row r="479" spans="9:31" ht="15">
      <c r="I479" s="8"/>
      <c r="J479" s="120"/>
      <c r="K479" s="120"/>
      <c r="L479" s="120"/>
      <c r="M479" s="120"/>
      <c r="N479" s="120"/>
      <c r="O479" s="120"/>
      <c r="P479" s="120"/>
      <c r="Q479" s="120"/>
      <c r="R479" s="120"/>
      <c r="S479" s="120"/>
      <c r="T479" s="120"/>
      <c r="U479" s="120"/>
      <c r="V479" s="120"/>
      <c r="W479" s="120"/>
      <c r="X479" s="120"/>
      <c r="Y479" s="120"/>
      <c r="Z479" s="120"/>
      <c r="AA479" s="120"/>
      <c r="AB479" s="120"/>
      <c r="AC479" s="120"/>
      <c r="AD479" s="120"/>
      <c r="AE479" s="120"/>
    </row>
    <row r="480" spans="9:31" ht="15">
      <c r="I480" s="8"/>
      <c r="J480" s="120"/>
      <c r="K480" s="120"/>
      <c r="L480" s="120"/>
      <c r="M480" s="120"/>
      <c r="N480" s="120"/>
      <c r="O480" s="120"/>
      <c r="P480" s="120"/>
      <c r="Q480" s="120"/>
      <c r="R480" s="120"/>
      <c r="S480" s="120"/>
      <c r="T480" s="120"/>
      <c r="U480" s="120"/>
      <c r="V480" s="120"/>
      <c r="W480" s="120"/>
      <c r="X480" s="120"/>
      <c r="Y480" s="120"/>
      <c r="Z480" s="120"/>
      <c r="AA480" s="120"/>
      <c r="AB480" s="120"/>
      <c r="AC480" s="120"/>
      <c r="AD480" s="120"/>
      <c r="AE480" s="120"/>
    </row>
    <row r="481" spans="9:31" ht="15">
      <c r="I481" s="8"/>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row>
    <row r="482" spans="9:31" ht="15">
      <c r="I482" s="8"/>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row>
    <row r="483" spans="9:31" ht="15">
      <c r="I483" s="8"/>
      <c r="J483" s="120"/>
      <c r="K483" s="120"/>
      <c r="L483" s="120"/>
      <c r="M483" s="120"/>
      <c r="N483" s="120"/>
      <c r="O483" s="120"/>
      <c r="P483" s="120"/>
      <c r="Q483" s="120"/>
      <c r="R483" s="120"/>
      <c r="S483" s="120"/>
      <c r="T483" s="120"/>
      <c r="U483" s="120"/>
      <c r="V483" s="120"/>
      <c r="W483" s="120"/>
      <c r="X483" s="120"/>
      <c r="Y483" s="120"/>
      <c r="Z483" s="120"/>
      <c r="AA483" s="120"/>
      <c r="AB483" s="120"/>
      <c r="AC483" s="120"/>
      <c r="AD483" s="120"/>
      <c r="AE483" s="120"/>
    </row>
    <row r="484" spans="9:31" ht="15">
      <c r="I484" s="8"/>
      <c r="J484" s="120"/>
      <c r="K484" s="120"/>
      <c r="L484" s="120"/>
      <c r="M484" s="120"/>
      <c r="N484" s="120"/>
      <c r="O484" s="120"/>
      <c r="P484" s="120"/>
      <c r="Q484" s="120"/>
      <c r="R484" s="120"/>
      <c r="S484" s="120"/>
      <c r="T484" s="120"/>
      <c r="U484" s="120"/>
      <c r="V484" s="120"/>
      <c r="W484" s="120"/>
      <c r="X484" s="120"/>
      <c r="Y484" s="120"/>
      <c r="Z484" s="120"/>
      <c r="AA484" s="120"/>
      <c r="AB484" s="120"/>
      <c r="AC484" s="120"/>
      <c r="AD484" s="120"/>
      <c r="AE484" s="120"/>
    </row>
    <row r="485" spans="9:31" ht="15">
      <c r="I485" s="8"/>
      <c r="J485" s="120"/>
      <c r="K485" s="120"/>
      <c r="L485" s="120"/>
      <c r="M485" s="120"/>
      <c r="N485" s="120"/>
      <c r="O485" s="120"/>
      <c r="P485" s="120"/>
      <c r="Q485" s="120"/>
      <c r="R485" s="120"/>
      <c r="S485" s="120"/>
      <c r="T485" s="120"/>
      <c r="U485" s="120"/>
      <c r="V485" s="120"/>
      <c r="W485" s="120"/>
      <c r="X485" s="120"/>
      <c r="Y485" s="120"/>
      <c r="Z485" s="120"/>
      <c r="AA485" s="120"/>
      <c r="AB485" s="120"/>
      <c r="AC485" s="120"/>
      <c r="AD485" s="120"/>
      <c r="AE485" s="120"/>
    </row>
    <row r="486" spans="9:31" ht="15">
      <c r="I486" s="8"/>
      <c r="J486" s="120"/>
      <c r="K486" s="120"/>
      <c r="L486" s="120"/>
      <c r="M486" s="120"/>
      <c r="N486" s="120"/>
      <c r="O486" s="120"/>
      <c r="P486" s="120"/>
      <c r="Q486" s="120"/>
      <c r="R486" s="120"/>
      <c r="S486" s="120"/>
      <c r="T486" s="120"/>
      <c r="U486" s="120"/>
      <c r="V486" s="120"/>
      <c r="W486" s="120"/>
      <c r="X486" s="120"/>
      <c r="Y486" s="120"/>
      <c r="Z486" s="120"/>
      <c r="AA486" s="120"/>
      <c r="AB486" s="120"/>
      <c r="AC486" s="120"/>
      <c r="AD486" s="120"/>
      <c r="AE486" s="120"/>
    </row>
    <row r="487" spans="9:31" ht="15">
      <c r="I487" s="8"/>
      <c r="J487" s="120"/>
      <c r="K487" s="120"/>
      <c r="L487" s="120"/>
      <c r="M487" s="120"/>
      <c r="N487" s="120"/>
      <c r="O487" s="120"/>
      <c r="P487" s="120"/>
      <c r="Q487" s="120"/>
      <c r="R487" s="120"/>
      <c r="S487" s="120"/>
      <c r="T487" s="120"/>
      <c r="U487" s="120"/>
      <c r="V487" s="120"/>
      <c r="W487" s="120"/>
      <c r="X487" s="120"/>
      <c r="Y487" s="120"/>
      <c r="Z487" s="120"/>
      <c r="AA487" s="120"/>
      <c r="AB487" s="120"/>
      <c r="AC487" s="120"/>
      <c r="AD487" s="120"/>
      <c r="AE487" s="120"/>
    </row>
    <row r="488" spans="9:31" ht="15">
      <c r="I488" s="8"/>
      <c r="J488" s="120"/>
      <c r="K488" s="120"/>
      <c r="L488" s="120"/>
      <c r="M488" s="120"/>
      <c r="N488" s="120"/>
      <c r="O488" s="120"/>
      <c r="P488" s="120"/>
      <c r="Q488" s="120"/>
      <c r="R488" s="120"/>
      <c r="S488" s="120"/>
      <c r="T488" s="120"/>
      <c r="U488" s="120"/>
      <c r="V488" s="120"/>
      <c r="W488" s="120"/>
      <c r="X488" s="120"/>
      <c r="Y488" s="120"/>
      <c r="Z488" s="120"/>
      <c r="AA488" s="120"/>
      <c r="AB488" s="120"/>
      <c r="AC488" s="120"/>
      <c r="AD488" s="120"/>
      <c r="AE488" s="120"/>
    </row>
    <row r="489" spans="9:31" ht="15">
      <c r="I489" s="8"/>
      <c r="J489" s="120"/>
      <c r="K489" s="120"/>
      <c r="L489" s="120"/>
      <c r="M489" s="120"/>
      <c r="N489" s="120"/>
      <c r="O489" s="120"/>
      <c r="P489" s="120"/>
      <c r="Q489" s="120"/>
      <c r="R489" s="120"/>
      <c r="S489" s="120"/>
      <c r="T489" s="120"/>
      <c r="U489" s="120"/>
      <c r="V489" s="120"/>
      <c r="W489" s="120"/>
      <c r="X489" s="120"/>
      <c r="Y489" s="120"/>
      <c r="Z489" s="120"/>
      <c r="AA489" s="120"/>
      <c r="AB489" s="120"/>
      <c r="AC489" s="120"/>
      <c r="AD489" s="120"/>
      <c r="AE489" s="120"/>
    </row>
    <row r="490" spans="9:31" ht="15">
      <c r="I490" s="8"/>
      <c r="J490" s="120"/>
      <c r="K490" s="120"/>
      <c r="L490" s="120"/>
      <c r="M490" s="120"/>
      <c r="N490" s="120"/>
      <c r="O490" s="120"/>
      <c r="P490" s="120"/>
      <c r="Q490" s="120"/>
      <c r="R490" s="120"/>
      <c r="S490" s="120"/>
      <c r="T490" s="120"/>
      <c r="U490" s="120"/>
      <c r="V490" s="120"/>
      <c r="W490" s="120"/>
      <c r="X490" s="120"/>
      <c r="Y490" s="120"/>
      <c r="Z490" s="120"/>
      <c r="AA490" s="120"/>
      <c r="AB490" s="120"/>
      <c r="AC490" s="120"/>
      <c r="AD490" s="120"/>
      <c r="AE490" s="120"/>
    </row>
    <row r="491" spans="9:31" ht="15">
      <c r="I491" s="8"/>
      <c r="J491" s="120"/>
      <c r="K491" s="120"/>
      <c r="L491" s="120"/>
      <c r="M491" s="120"/>
      <c r="N491" s="120"/>
      <c r="O491" s="120"/>
      <c r="P491" s="120"/>
      <c r="Q491" s="120"/>
      <c r="R491" s="120"/>
      <c r="S491" s="120"/>
      <c r="T491" s="120"/>
      <c r="U491" s="120"/>
      <c r="V491" s="120"/>
      <c r="W491" s="120"/>
      <c r="X491" s="120"/>
      <c r="Y491" s="120"/>
      <c r="Z491" s="120"/>
      <c r="AA491" s="120"/>
      <c r="AB491" s="120"/>
      <c r="AC491" s="120"/>
      <c r="AD491" s="120"/>
      <c r="AE491" s="120"/>
    </row>
    <row r="492" spans="9:31" ht="15">
      <c r="I492" s="8"/>
      <c r="J492" s="120"/>
      <c r="K492" s="120"/>
      <c r="L492" s="120"/>
      <c r="M492" s="120"/>
      <c r="N492" s="120"/>
      <c r="O492" s="120"/>
      <c r="P492" s="120"/>
      <c r="Q492" s="120"/>
      <c r="R492" s="120"/>
      <c r="S492" s="120"/>
      <c r="T492" s="120"/>
      <c r="U492" s="120"/>
      <c r="V492" s="120"/>
      <c r="W492" s="120"/>
      <c r="X492" s="120"/>
      <c r="Y492" s="120"/>
      <c r="Z492" s="120"/>
      <c r="AA492" s="120"/>
      <c r="AB492" s="120"/>
      <c r="AC492" s="120"/>
      <c r="AD492" s="120"/>
      <c r="AE492" s="120"/>
    </row>
    <row r="493" spans="9:31" ht="15">
      <c r="I493" s="8"/>
      <c r="J493" s="120"/>
      <c r="K493" s="120"/>
      <c r="L493" s="120"/>
      <c r="M493" s="120"/>
      <c r="N493" s="120"/>
      <c r="O493" s="120"/>
      <c r="P493" s="120"/>
      <c r="Q493" s="120"/>
      <c r="R493" s="120"/>
      <c r="S493" s="120"/>
      <c r="T493" s="120"/>
      <c r="U493" s="120"/>
      <c r="V493" s="120"/>
      <c r="W493" s="120"/>
      <c r="X493" s="120"/>
      <c r="Y493" s="120"/>
      <c r="Z493" s="120"/>
      <c r="AA493" s="120"/>
      <c r="AB493" s="120"/>
      <c r="AC493" s="120"/>
      <c r="AD493" s="120"/>
      <c r="AE493" s="120"/>
    </row>
    <row r="494" spans="9:31" ht="15">
      <c r="I494" s="8"/>
      <c r="J494" s="120"/>
      <c r="K494" s="120"/>
      <c r="L494" s="120"/>
      <c r="M494" s="120"/>
      <c r="N494" s="120"/>
      <c r="O494" s="120"/>
      <c r="P494" s="120"/>
      <c r="Q494" s="120"/>
      <c r="R494" s="120"/>
      <c r="S494" s="120"/>
      <c r="T494" s="120"/>
      <c r="U494" s="120"/>
      <c r="V494" s="120"/>
      <c r="W494" s="120"/>
      <c r="X494" s="120"/>
      <c r="Y494" s="120"/>
      <c r="Z494" s="120"/>
      <c r="AA494" s="120"/>
      <c r="AB494" s="120"/>
      <c r="AC494" s="120"/>
      <c r="AD494" s="120"/>
      <c r="AE494" s="120"/>
    </row>
    <row r="495" spans="9:31" ht="15">
      <c r="I495" s="8"/>
      <c r="J495" s="120"/>
      <c r="K495" s="120"/>
      <c r="L495" s="120"/>
      <c r="M495" s="120"/>
      <c r="N495" s="120"/>
      <c r="O495" s="120"/>
      <c r="P495" s="120"/>
      <c r="Q495" s="120"/>
      <c r="R495" s="120"/>
      <c r="S495" s="120"/>
      <c r="T495" s="120"/>
      <c r="U495" s="120"/>
      <c r="V495" s="120"/>
      <c r="W495" s="120"/>
      <c r="X495" s="120"/>
      <c r="Y495" s="120"/>
      <c r="Z495" s="120"/>
      <c r="AA495" s="120"/>
      <c r="AB495" s="120"/>
      <c r="AC495" s="120"/>
      <c r="AD495" s="120"/>
      <c r="AE495" s="120"/>
    </row>
    <row r="496" spans="9:31" ht="15">
      <c r="I496" s="8"/>
      <c r="J496" s="120"/>
      <c r="K496" s="120"/>
      <c r="L496" s="120"/>
      <c r="M496" s="120"/>
      <c r="N496" s="120"/>
      <c r="O496" s="120"/>
      <c r="P496" s="120"/>
      <c r="Q496" s="120"/>
      <c r="R496" s="120"/>
      <c r="S496" s="120"/>
      <c r="T496" s="120"/>
      <c r="U496" s="120"/>
      <c r="V496" s="120"/>
      <c r="W496" s="120"/>
      <c r="X496" s="120"/>
      <c r="Y496" s="120"/>
      <c r="Z496" s="120"/>
      <c r="AA496" s="120"/>
      <c r="AB496" s="120"/>
      <c r="AC496" s="120"/>
      <c r="AD496" s="120"/>
      <c r="AE496" s="120"/>
    </row>
    <row r="497" spans="9:31" ht="15">
      <c r="I497" s="8"/>
      <c r="J497" s="120"/>
      <c r="K497" s="120"/>
      <c r="L497" s="120"/>
      <c r="M497" s="120"/>
      <c r="N497" s="120"/>
      <c r="O497" s="120"/>
      <c r="P497" s="120"/>
      <c r="Q497" s="120"/>
      <c r="R497" s="120"/>
      <c r="S497" s="120"/>
      <c r="T497" s="120"/>
      <c r="U497" s="120"/>
      <c r="V497" s="120"/>
      <c r="W497" s="120"/>
      <c r="X497" s="120"/>
      <c r="Y497" s="120"/>
      <c r="Z497" s="120"/>
      <c r="AA497" s="120"/>
      <c r="AB497" s="120"/>
      <c r="AC497" s="120"/>
      <c r="AD497" s="120"/>
      <c r="AE497" s="120"/>
    </row>
    <row r="498" spans="9:31" ht="15">
      <c r="I498" s="8"/>
      <c r="J498" s="120"/>
      <c r="K498" s="120"/>
      <c r="L498" s="120"/>
      <c r="M498" s="120"/>
      <c r="N498" s="120"/>
      <c r="O498" s="120"/>
      <c r="P498" s="120"/>
      <c r="Q498" s="120"/>
      <c r="R498" s="120"/>
      <c r="S498" s="120"/>
      <c r="T498" s="120"/>
      <c r="U498" s="120"/>
      <c r="V498" s="120"/>
      <c r="W498" s="120"/>
      <c r="X498" s="120"/>
      <c r="Y498" s="120"/>
      <c r="Z498" s="120"/>
      <c r="AA498" s="120"/>
      <c r="AB498" s="120"/>
      <c r="AC498" s="120"/>
      <c r="AD498" s="120"/>
      <c r="AE498" s="120"/>
    </row>
    <row r="499" spans="9:31" ht="15">
      <c r="I499" s="8"/>
      <c r="J499" s="120"/>
      <c r="K499" s="120"/>
      <c r="L499" s="120"/>
      <c r="M499" s="120"/>
      <c r="N499" s="120"/>
      <c r="O499" s="120"/>
      <c r="P499" s="120"/>
      <c r="Q499" s="120"/>
      <c r="R499" s="120"/>
      <c r="S499" s="120"/>
      <c r="T499" s="120"/>
      <c r="U499" s="120"/>
      <c r="V499" s="120"/>
      <c r="W499" s="120"/>
      <c r="X499" s="120"/>
      <c r="Y499" s="120"/>
      <c r="Z499" s="120"/>
      <c r="AA499" s="120"/>
      <c r="AB499" s="120"/>
      <c r="AC499" s="120"/>
      <c r="AD499" s="120"/>
      <c r="AE499" s="120"/>
    </row>
    <row r="500" spans="9:31" ht="15">
      <c r="I500" s="8"/>
      <c r="J500" s="120"/>
      <c r="K500" s="120"/>
      <c r="L500" s="120"/>
      <c r="M500" s="120"/>
      <c r="N500" s="120"/>
      <c r="O500" s="120"/>
      <c r="P500" s="120"/>
      <c r="Q500" s="120"/>
      <c r="R500" s="120"/>
      <c r="S500" s="120"/>
      <c r="T500" s="120"/>
      <c r="U500" s="120"/>
      <c r="V500" s="120"/>
      <c r="W500" s="120"/>
      <c r="X500" s="120"/>
      <c r="Y500" s="120"/>
      <c r="Z500" s="120"/>
      <c r="AA500" s="120"/>
      <c r="AB500" s="120"/>
      <c r="AC500" s="120"/>
      <c r="AD500" s="120"/>
      <c r="AE500" s="120"/>
    </row>
    <row r="501" spans="9:31" ht="15">
      <c r="I501" s="8"/>
      <c r="J501" s="120"/>
      <c r="K501" s="120"/>
      <c r="L501" s="120"/>
      <c r="M501" s="120"/>
      <c r="N501" s="120"/>
      <c r="O501" s="120"/>
      <c r="P501" s="120"/>
      <c r="Q501" s="120"/>
      <c r="R501" s="120"/>
      <c r="S501" s="120"/>
      <c r="T501" s="120"/>
      <c r="U501" s="120"/>
      <c r="V501" s="120"/>
      <c r="W501" s="120"/>
      <c r="X501" s="120"/>
      <c r="Y501" s="120"/>
      <c r="Z501" s="120"/>
      <c r="AA501" s="120"/>
      <c r="AB501" s="120"/>
      <c r="AC501" s="120"/>
      <c r="AD501" s="120"/>
      <c r="AE501" s="120"/>
    </row>
    <row r="502" spans="9:31" ht="15">
      <c r="I502" s="8"/>
      <c r="J502" s="120"/>
      <c r="K502" s="120"/>
      <c r="L502" s="120"/>
      <c r="M502" s="120"/>
      <c r="N502" s="120"/>
      <c r="O502" s="120"/>
      <c r="P502" s="120"/>
      <c r="Q502" s="120"/>
      <c r="R502" s="120"/>
      <c r="S502" s="120"/>
      <c r="T502" s="120"/>
      <c r="U502" s="120"/>
      <c r="V502" s="120"/>
      <c r="W502" s="120"/>
      <c r="X502" s="120"/>
      <c r="Y502" s="120"/>
      <c r="Z502" s="120"/>
      <c r="AA502" s="120"/>
      <c r="AB502" s="120"/>
      <c r="AC502" s="120"/>
      <c r="AD502" s="120"/>
      <c r="AE502" s="120"/>
    </row>
    <row r="503" spans="9:31" ht="15">
      <c r="I503" s="8"/>
      <c r="J503" s="120"/>
      <c r="K503" s="120"/>
      <c r="L503" s="120"/>
      <c r="M503" s="120"/>
      <c r="N503" s="120"/>
      <c r="O503" s="120"/>
      <c r="P503" s="120"/>
      <c r="Q503" s="120"/>
      <c r="R503" s="120"/>
      <c r="S503" s="120"/>
      <c r="T503" s="120"/>
      <c r="U503" s="120"/>
      <c r="V503" s="120"/>
      <c r="W503" s="120"/>
      <c r="X503" s="120"/>
      <c r="Y503" s="120"/>
      <c r="Z503" s="120"/>
      <c r="AA503" s="120"/>
      <c r="AB503" s="120"/>
      <c r="AC503" s="120"/>
      <c r="AD503" s="120"/>
      <c r="AE503" s="120"/>
    </row>
    <row r="504" spans="9:31" ht="15">
      <c r="I504" s="8"/>
      <c r="J504" s="120"/>
      <c r="K504" s="120"/>
      <c r="L504" s="120"/>
      <c r="M504" s="120"/>
      <c r="N504" s="120"/>
      <c r="O504" s="120"/>
      <c r="P504" s="120"/>
      <c r="Q504" s="120"/>
      <c r="R504" s="120"/>
      <c r="S504" s="120"/>
      <c r="T504" s="120"/>
      <c r="U504" s="120"/>
      <c r="V504" s="120"/>
      <c r="W504" s="120"/>
      <c r="X504" s="120"/>
      <c r="Y504" s="120"/>
      <c r="Z504" s="120"/>
      <c r="AA504" s="120"/>
      <c r="AB504" s="120"/>
      <c r="AC504" s="120"/>
      <c r="AD504" s="120"/>
      <c r="AE504" s="120"/>
    </row>
    <row r="505" spans="9:31" ht="15">
      <c r="I505" s="8"/>
      <c r="J505" s="120"/>
      <c r="K505" s="120"/>
      <c r="L505" s="120"/>
      <c r="M505" s="120"/>
      <c r="N505" s="120"/>
      <c r="O505" s="120"/>
      <c r="P505" s="120"/>
      <c r="Q505" s="120"/>
      <c r="R505" s="120"/>
      <c r="S505" s="120"/>
      <c r="T505" s="120"/>
      <c r="U505" s="120"/>
      <c r="V505" s="120"/>
      <c r="W505" s="120"/>
      <c r="X505" s="120"/>
      <c r="Y505" s="120"/>
      <c r="Z505" s="120"/>
      <c r="AA505" s="120"/>
      <c r="AB505" s="120"/>
      <c r="AC505" s="120"/>
      <c r="AD505" s="120"/>
      <c r="AE505" s="120"/>
    </row>
    <row r="506" spans="9:31" ht="15">
      <c r="I506" s="8"/>
      <c r="J506" s="120"/>
      <c r="K506" s="120"/>
      <c r="L506" s="120"/>
      <c r="M506" s="120"/>
      <c r="N506" s="120"/>
      <c r="O506" s="120"/>
      <c r="P506" s="120"/>
      <c r="Q506" s="120"/>
      <c r="R506" s="120"/>
      <c r="S506" s="120"/>
      <c r="T506" s="120"/>
      <c r="U506" s="120"/>
      <c r="V506" s="120"/>
      <c r="W506" s="120"/>
      <c r="X506" s="120"/>
      <c r="Y506" s="120"/>
      <c r="Z506" s="120"/>
      <c r="AA506" s="120"/>
      <c r="AB506" s="120"/>
      <c r="AC506" s="120"/>
      <c r="AD506" s="120"/>
      <c r="AE506" s="120"/>
    </row>
    <row r="507" spans="9:31" ht="15">
      <c r="I507" s="8"/>
      <c r="J507" s="120"/>
      <c r="K507" s="120"/>
      <c r="L507" s="120"/>
      <c r="M507" s="120"/>
      <c r="N507" s="120"/>
      <c r="O507" s="120"/>
      <c r="P507" s="120"/>
      <c r="Q507" s="120"/>
      <c r="R507" s="120"/>
      <c r="S507" s="120"/>
      <c r="T507" s="120"/>
      <c r="U507" s="120"/>
      <c r="V507" s="120"/>
      <c r="W507" s="120"/>
      <c r="X507" s="120"/>
      <c r="Y507" s="120"/>
      <c r="Z507" s="120"/>
      <c r="AA507" s="120"/>
      <c r="AB507" s="120"/>
      <c r="AC507" s="120"/>
      <c r="AD507" s="120"/>
      <c r="AE507" s="120"/>
    </row>
    <row r="508" spans="9:31" ht="15">
      <c r="I508" s="8"/>
      <c r="J508" s="120"/>
      <c r="K508" s="120"/>
      <c r="L508" s="120"/>
      <c r="M508" s="120"/>
      <c r="N508" s="120"/>
      <c r="O508" s="120"/>
      <c r="P508" s="120"/>
      <c r="Q508" s="120"/>
      <c r="R508" s="120"/>
      <c r="S508" s="120"/>
      <c r="T508" s="120"/>
      <c r="U508" s="120"/>
      <c r="V508" s="120"/>
      <c r="W508" s="120"/>
      <c r="X508" s="120"/>
      <c r="Y508" s="120"/>
      <c r="Z508" s="120"/>
      <c r="AA508" s="120"/>
      <c r="AB508" s="120"/>
      <c r="AC508" s="120"/>
      <c r="AD508" s="120"/>
      <c r="AE508" s="120"/>
    </row>
    <row r="509" spans="9:31" ht="15">
      <c r="I509" s="8"/>
      <c r="J509" s="120"/>
      <c r="K509" s="120"/>
      <c r="L509" s="120"/>
      <c r="M509" s="120"/>
      <c r="N509" s="120"/>
      <c r="O509" s="120"/>
      <c r="P509" s="120"/>
      <c r="Q509" s="120"/>
      <c r="R509" s="120"/>
      <c r="S509" s="120"/>
      <c r="T509" s="120"/>
      <c r="U509" s="120"/>
      <c r="V509" s="120"/>
      <c r="W509" s="120"/>
      <c r="X509" s="120"/>
      <c r="Y509" s="120"/>
      <c r="Z509" s="120"/>
      <c r="AA509" s="120"/>
      <c r="AB509" s="120"/>
      <c r="AC509" s="120"/>
      <c r="AD509" s="120"/>
      <c r="AE509" s="120"/>
    </row>
  </sheetData>
  <mergeCells count="15">
    <mergeCell ref="R5:S5"/>
    <mergeCell ref="I5:I6"/>
    <mergeCell ref="J5:J6"/>
    <mergeCell ref="L5:L6"/>
    <mergeCell ref="M5:O5"/>
    <mergeCell ref="P5:Q5"/>
    <mergeCell ref="K5:K6"/>
    <mergeCell ref="AJ5:AJ6"/>
    <mergeCell ref="AK5:AK6"/>
    <mergeCell ref="T5:Z5"/>
    <mergeCell ref="AA5:AC5"/>
    <mergeCell ref="AD5:AD6"/>
    <mergeCell ref="AE5:AE6"/>
    <mergeCell ref="AG5:AG6"/>
    <mergeCell ref="AI5:AI6"/>
  </mergeCells>
  <printOptions/>
  <pageMargins left="0.7" right="0.7" top="0.75" bottom="0.75" header="0.3" footer="0.3"/>
  <pageSetup horizontalDpi="600" verticalDpi="600" orientation="portrait" paperSize="9" scale="1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B30DC2-FDBA-487F-867B-5D6E8890EB85}">
  <dimension ref="A1:AJ35"/>
  <sheetViews>
    <sheetView zoomScale="70" zoomScaleNormal="70" workbookViewId="0" topLeftCell="B1">
      <pane xSplit="6" ySplit="6" topLeftCell="H10" activePane="bottomRight" state="frozen"/>
      <selection pane="topLeft" activeCell="B1" sqref="B1"/>
      <selection pane="topRight" activeCell="H1" sqref="H1"/>
      <selection pane="bottomLeft" activeCell="B7" sqref="B7"/>
      <selection pane="bottomRight" activeCell="K12" sqref="K12"/>
    </sheetView>
  </sheetViews>
  <sheetFormatPr defaultColWidth="9.140625" defaultRowHeight="15"/>
  <cols>
    <col min="1" max="1" width="9.140625" style="162" hidden="1" customWidth="1"/>
    <col min="2" max="3" width="19.421875" style="162" customWidth="1"/>
    <col min="4" max="4" width="42.7109375" style="162" customWidth="1"/>
    <col min="5" max="5" width="12.57421875" style="162" bestFit="1" customWidth="1"/>
    <col min="6" max="6" width="15.7109375" style="163" hidden="1" customWidth="1"/>
    <col min="7" max="7" width="17.00390625" style="164" customWidth="1"/>
    <col min="8" max="8" width="4.00390625" style="165" customWidth="1"/>
    <col min="9" max="9" width="7.7109375" style="240" customWidth="1"/>
    <col min="10" max="10" width="22.8515625" style="165" customWidth="1"/>
    <col min="11" max="11" width="13.421875" style="165" customWidth="1"/>
    <col min="12" max="12" width="19.8515625" style="165" customWidth="1"/>
    <col min="13" max="13" width="30.140625" style="165" customWidth="1"/>
    <col min="14" max="14" width="15.28125" style="165" customWidth="1"/>
    <col min="15" max="15" width="16.28125" style="165" customWidth="1"/>
    <col min="16" max="16" width="32.00390625" style="165" customWidth="1"/>
    <col min="17" max="17" width="25.28125" style="165" customWidth="1"/>
    <col min="18" max="18" width="19.421875" style="165" customWidth="1"/>
    <col min="19" max="19" width="8.8515625" style="162" customWidth="1"/>
    <col min="20" max="26" width="14.140625" style="162" customWidth="1"/>
    <col min="27" max="27" width="17.421875" style="162" customWidth="1"/>
    <col min="28" max="28" width="17.00390625" style="162" customWidth="1"/>
    <col min="29" max="29" width="19.57421875" style="162" customWidth="1"/>
    <col min="30" max="30" width="20.8515625" style="162" customWidth="1"/>
    <col min="31" max="31" width="26.28125" style="162" customWidth="1"/>
    <col min="32" max="32" width="4.00390625" style="162" customWidth="1"/>
    <col min="33" max="33" width="64.8515625" style="162" customWidth="1"/>
    <col min="34" max="34" width="56.00390625" style="162" customWidth="1"/>
    <col min="35" max="35" width="65.57421875" style="162" customWidth="1"/>
    <col min="36" max="36" width="46.421875" style="162" customWidth="1"/>
    <col min="37" max="16384" width="8.8515625" style="162" customWidth="1"/>
  </cols>
  <sheetData>
    <row r="1" spans="2:9" s="8" customFormat="1" ht="15.75" customHeight="1">
      <c r="B1" s="116" t="s">
        <v>1311</v>
      </c>
      <c r="C1" s="64"/>
      <c r="D1" s="9"/>
      <c r="F1" s="26"/>
      <c r="G1" s="26"/>
      <c r="I1" s="11"/>
    </row>
    <row r="2" spans="2:9" s="8" customFormat="1" ht="6" customHeight="1">
      <c r="B2" s="64"/>
      <c r="C2" s="64"/>
      <c r="D2" s="9"/>
      <c r="F2" s="26"/>
      <c r="G2" s="26"/>
      <c r="I2" s="11"/>
    </row>
    <row r="3" spans="2:9" s="8" customFormat="1" ht="15.75" customHeight="1">
      <c r="B3" s="64" t="s">
        <v>1243</v>
      </c>
      <c r="D3" s="9"/>
      <c r="F3" s="26"/>
      <c r="G3" s="26"/>
      <c r="I3" s="11"/>
    </row>
    <row r="4" spans="2:9" s="8" customFormat="1" ht="6" customHeight="1">
      <c r="B4" s="64"/>
      <c r="C4" s="64"/>
      <c r="D4" s="9"/>
      <c r="F4" s="26"/>
      <c r="G4" s="26"/>
      <c r="I4" s="11"/>
    </row>
    <row r="5" spans="2:36" s="8" customFormat="1" ht="15.6">
      <c r="B5" s="67"/>
      <c r="C5" s="67"/>
      <c r="D5" s="12"/>
      <c r="F5" s="36" t="s">
        <v>3</v>
      </c>
      <c r="G5" s="199"/>
      <c r="I5" s="343" t="s">
        <v>48</v>
      </c>
      <c r="J5" s="341" t="s">
        <v>32</v>
      </c>
      <c r="K5" s="344" t="s">
        <v>1967</v>
      </c>
      <c r="L5" s="341" t="s">
        <v>897</v>
      </c>
      <c r="M5" s="341" t="s">
        <v>34</v>
      </c>
      <c r="N5" s="341"/>
      <c r="O5" s="341"/>
      <c r="P5" s="341" t="s">
        <v>35</v>
      </c>
      <c r="Q5" s="341"/>
      <c r="R5" s="341" t="s">
        <v>38</v>
      </c>
      <c r="S5" s="341"/>
      <c r="T5" s="341" t="s">
        <v>25</v>
      </c>
      <c r="U5" s="341"/>
      <c r="V5" s="341"/>
      <c r="W5" s="341"/>
      <c r="X5" s="341"/>
      <c r="Y5" s="341"/>
      <c r="Z5" s="341"/>
      <c r="AA5" s="348" t="s">
        <v>45</v>
      </c>
      <c r="AB5" s="348"/>
      <c r="AC5" s="348"/>
      <c r="AD5" s="349" t="s">
        <v>26</v>
      </c>
      <c r="AE5" s="341" t="s">
        <v>232</v>
      </c>
      <c r="AG5" s="352" t="s">
        <v>197</v>
      </c>
      <c r="AH5" s="351" t="s">
        <v>184</v>
      </c>
      <c r="AI5" s="351" t="s">
        <v>185</v>
      </c>
      <c r="AJ5" s="351" t="s">
        <v>186</v>
      </c>
    </row>
    <row r="6" spans="1:36" s="11" customFormat="1" ht="30" customHeight="1">
      <c r="A6" s="59" t="s">
        <v>98</v>
      </c>
      <c r="B6" s="216" t="s">
        <v>141</v>
      </c>
      <c r="C6" s="216" t="s">
        <v>149</v>
      </c>
      <c r="D6" s="146" t="s">
        <v>4</v>
      </c>
      <c r="E6" s="216" t="s">
        <v>1244</v>
      </c>
      <c r="F6" s="147" t="s">
        <v>9</v>
      </c>
      <c r="G6" s="148" t="s">
        <v>13</v>
      </c>
      <c r="H6" s="8"/>
      <c r="I6" s="343"/>
      <c r="J6" s="341"/>
      <c r="K6" s="345"/>
      <c r="L6" s="341"/>
      <c r="M6" s="216" t="s">
        <v>33</v>
      </c>
      <c r="N6" s="216" t="s">
        <v>27</v>
      </c>
      <c r="O6" s="216" t="s">
        <v>28</v>
      </c>
      <c r="P6" s="216" t="s">
        <v>36</v>
      </c>
      <c r="Q6" s="216" t="s">
        <v>37</v>
      </c>
      <c r="R6" s="216" t="s">
        <v>39</v>
      </c>
      <c r="S6" s="216" t="s">
        <v>29</v>
      </c>
      <c r="T6" s="216" t="s">
        <v>40</v>
      </c>
      <c r="U6" s="216" t="s">
        <v>30</v>
      </c>
      <c r="V6" s="216" t="s">
        <v>41</v>
      </c>
      <c r="W6" s="216" t="s">
        <v>42</v>
      </c>
      <c r="X6" s="216" t="s">
        <v>43</v>
      </c>
      <c r="Y6" s="216" t="s">
        <v>31</v>
      </c>
      <c r="Z6" s="216" t="s">
        <v>44</v>
      </c>
      <c r="AA6" s="216" t="s">
        <v>641</v>
      </c>
      <c r="AB6" s="216" t="s">
        <v>46</v>
      </c>
      <c r="AC6" s="216" t="s">
        <v>642</v>
      </c>
      <c r="AD6" s="350"/>
      <c r="AE6" s="341"/>
      <c r="AG6" s="344"/>
      <c r="AH6" s="351"/>
      <c r="AI6" s="351"/>
      <c r="AJ6" s="351"/>
    </row>
    <row r="7" spans="2:18" s="218" customFormat="1" ht="6.75" customHeight="1">
      <c r="B7" s="68"/>
      <c r="C7" s="68"/>
      <c r="D7" s="118"/>
      <c r="E7" s="119"/>
      <c r="F7" s="23"/>
      <c r="G7" s="23"/>
      <c r="H7" s="8"/>
      <c r="I7" s="11"/>
      <c r="J7" s="8"/>
      <c r="K7" s="8"/>
      <c r="L7" s="8"/>
      <c r="M7" s="8"/>
      <c r="N7" s="8"/>
      <c r="O7" s="8"/>
      <c r="P7" s="8"/>
      <c r="Q7" s="8"/>
      <c r="R7" s="8"/>
    </row>
    <row r="8" spans="1:36" s="218" customFormat="1" ht="343.2">
      <c r="A8" s="56" t="s">
        <v>187</v>
      </c>
      <c r="B8" s="44" t="s">
        <v>1245</v>
      </c>
      <c r="C8" s="127" t="s">
        <v>1246</v>
      </c>
      <c r="D8" s="279" t="s">
        <v>1247</v>
      </c>
      <c r="E8" s="127" t="s">
        <v>0</v>
      </c>
      <c r="F8" s="122">
        <v>92786</v>
      </c>
      <c r="G8" s="149">
        <f>F8</f>
        <v>92786</v>
      </c>
      <c r="I8" s="54" t="s">
        <v>1109</v>
      </c>
      <c r="J8" s="62" t="s">
        <v>1248</v>
      </c>
      <c r="K8" s="62" t="s">
        <v>1968</v>
      </c>
      <c r="L8" s="54" t="s">
        <v>83</v>
      </c>
      <c r="M8" s="62" t="s">
        <v>1249</v>
      </c>
      <c r="N8" s="62" t="s">
        <v>1250</v>
      </c>
      <c r="O8" s="54">
        <v>2017</v>
      </c>
      <c r="P8" s="62" t="s">
        <v>1251</v>
      </c>
      <c r="Q8" s="62" t="s">
        <v>1252</v>
      </c>
      <c r="R8" s="62" t="s">
        <v>1253</v>
      </c>
      <c r="S8" s="227">
        <v>2012</v>
      </c>
      <c r="T8" s="54" t="s">
        <v>60</v>
      </c>
      <c r="U8" s="62" t="s">
        <v>1254</v>
      </c>
      <c r="V8" s="54" t="s">
        <v>60</v>
      </c>
      <c r="W8" s="54" t="s">
        <v>1255</v>
      </c>
      <c r="X8" s="54" t="s">
        <v>60</v>
      </c>
      <c r="Y8" s="54" t="s">
        <v>60</v>
      </c>
      <c r="Z8" s="54" t="s">
        <v>60</v>
      </c>
      <c r="AA8" s="62" t="s">
        <v>1256</v>
      </c>
      <c r="AB8" s="62" t="s">
        <v>1257</v>
      </c>
      <c r="AC8" s="54"/>
      <c r="AD8" s="62" t="s">
        <v>1258</v>
      </c>
      <c r="AE8" s="62" t="s">
        <v>1259</v>
      </c>
      <c r="AG8" s="62"/>
      <c r="AH8" s="51"/>
      <c r="AI8" s="273" t="s">
        <v>1308</v>
      </c>
      <c r="AJ8" s="62"/>
    </row>
    <row r="9" spans="1:36" s="218" customFormat="1" ht="224.4">
      <c r="A9" s="56" t="s">
        <v>187</v>
      </c>
      <c r="B9" s="44" t="s">
        <v>1260</v>
      </c>
      <c r="C9" s="127" t="s">
        <v>1261</v>
      </c>
      <c r="D9" s="62" t="s">
        <v>1262</v>
      </c>
      <c r="E9" s="127" t="s">
        <v>0</v>
      </c>
      <c r="F9" s="122">
        <v>73649</v>
      </c>
      <c r="G9" s="149">
        <f>F9</f>
        <v>73649</v>
      </c>
      <c r="I9" s="54" t="s">
        <v>1109</v>
      </c>
      <c r="J9" s="62" t="s">
        <v>1263</v>
      </c>
      <c r="K9" s="62" t="s">
        <v>1968</v>
      </c>
      <c r="L9" s="54" t="s">
        <v>83</v>
      </c>
      <c r="M9" s="62" t="s">
        <v>1264</v>
      </c>
      <c r="N9" s="62" t="s">
        <v>1265</v>
      </c>
      <c r="O9" s="62" t="s">
        <v>1266</v>
      </c>
      <c r="P9" s="62" t="s">
        <v>1267</v>
      </c>
      <c r="Q9" s="62" t="s">
        <v>1268</v>
      </c>
      <c r="R9" s="62" t="s">
        <v>1269</v>
      </c>
      <c r="S9" s="54">
        <v>2012</v>
      </c>
      <c r="T9" s="54" t="s">
        <v>60</v>
      </c>
      <c r="U9" s="62" t="s">
        <v>1270</v>
      </c>
      <c r="V9" s="62" t="s">
        <v>1271</v>
      </c>
      <c r="W9" s="62" t="s">
        <v>1271</v>
      </c>
      <c r="X9" s="62" t="s">
        <v>1271</v>
      </c>
      <c r="Y9" s="62" t="s">
        <v>1271</v>
      </c>
      <c r="Z9" s="62" t="s">
        <v>1271</v>
      </c>
      <c r="AA9" s="62" t="s">
        <v>1272</v>
      </c>
      <c r="AB9" s="62" t="s">
        <v>1273</v>
      </c>
      <c r="AC9" s="54" t="s">
        <v>1274</v>
      </c>
      <c r="AD9" s="62" t="s">
        <v>1275</v>
      </c>
      <c r="AE9" s="51"/>
      <c r="AG9" s="62"/>
      <c r="AH9" s="51"/>
      <c r="AI9" s="273" t="s">
        <v>1309</v>
      </c>
      <c r="AJ9" s="223" t="s">
        <v>1276</v>
      </c>
    </row>
    <row r="10" spans="1:36" s="218" customFormat="1" ht="118.8">
      <c r="A10" s="56" t="s">
        <v>187</v>
      </c>
      <c r="B10" s="44" t="s">
        <v>1277</v>
      </c>
      <c r="C10" s="127" t="s">
        <v>1278</v>
      </c>
      <c r="D10" s="279" t="s">
        <v>1279</v>
      </c>
      <c r="E10" s="127" t="s">
        <v>0</v>
      </c>
      <c r="F10" s="122">
        <v>5000</v>
      </c>
      <c r="G10" s="149">
        <f>F10</f>
        <v>5000</v>
      </c>
      <c r="I10" s="54" t="s">
        <v>1109</v>
      </c>
      <c r="J10" s="62" t="s">
        <v>1280</v>
      </c>
      <c r="K10" s="62" t="s">
        <v>1968</v>
      </c>
      <c r="L10" s="227" t="s">
        <v>83</v>
      </c>
      <c r="M10" s="44" t="s">
        <v>1281</v>
      </c>
      <c r="N10" s="44" t="s">
        <v>1282</v>
      </c>
      <c r="O10" s="227">
        <v>2021</v>
      </c>
      <c r="P10" s="44" t="s">
        <v>1283</v>
      </c>
      <c r="Q10" s="44" t="s">
        <v>1284</v>
      </c>
      <c r="R10" s="227" t="s">
        <v>1285</v>
      </c>
      <c r="S10" s="227"/>
      <c r="T10" s="227" t="s">
        <v>60</v>
      </c>
      <c r="U10" s="62" t="s">
        <v>1286</v>
      </c>
      <c r="V10" s="227" t="s">
        <v>60</v>
      </c>
      <c r="W10" s="227"/>
      <c r="X10" s="227" t="s">
        <v>60</v>
      </c>
      <c r="Y10" s="54" t="s">
        <v>60</v>
      </c>
      <c r="Z10" s="62" t="s">
        <v>1287</v>
      </c>
      <c r="AA10" s="62" t="s">
        <v>1288</v>
      </c>
      <c r="AB10" s="62" t="s">
        <v>1289</v>
      </c>
      <c r="AC10" s="54"/>
      <c r="AD10" s="62" t="s">
        <v>1290</v>
      </c>
      <c r="AE10" s="51"/>
      <c r="AG10" s="62" t="s">
        <v>1291</v>
      </c>
      <c r="AH10" s="62"/>
      <c r="AI10" s="62"/>
      <c r="AJ10" s="223"/>
    </row>
    <row r="11" spans="2:31" s="218" customFormat="1" ht="6.75" customHeight="1">
      <c r="B11" s="277"/>
      <c r="C11" s="123"/>
      <c r="D11" s="124"/>
      <c r="E11" s="125"/>
      <c r="F11" s="23"/>
      <c r="G11" s="23"/>
      <c r="H11" s="8"/>
      <c r="I11" s="278"/>
      <c r="J11" s="54"/>
      <c r="K11" s="54"/>
      <c r="L11" s="54"/>
      <c r="M11" s="54"/>
      <c r="N11" s="54"/>
      <c r="O11" s="54"/>
      <c r="P11" s="54"/>
      <c r="Q11" s="54"/>
      <c r="R11" s="54"/>
      <c r="S11" s="51"/>
      <c r="T11" s="51"/>
      <c r="U11" s="51"/>
      <c r="V11" s="51"/>
      <c r="W11" s="51"/>
      <c r="X11" s="51"/>
      <c r="Y11" s="51"/>
      <c r="Z11" s="51"/>
      <c r="AA11" s="51"/>
      <c r="AB11" s="51"/>
      <c r="AC11" s="51"/>
      <c r="AD11" s="51"/>
      <c r="AE11" s="51"/>
    </row>
    <row r="12" spans="1:36" s="218" customFormat="1" ht="260.4" customHeight="1">
      <c r="A12" s="56" t="s">
        <v>187</v>
      </c>
      <c r="B12" s="44" t="s">
        <v>1292</v>
      </c>
      <c r="C12" s="127" t="s">
        <v>1293</v>
      </c>
      <c r="D12" s="62" t="s">
        <v>1294</v>
      </c>
      <c r="E12" s="127" t="s">
        <v>812</v>
      </c>
      <c r="F12" s="122">
        <v>187143</v>
      </c>
      <c r="G12" s="149">
        <f>F12</f>
        <v>187143</v>
      </c>
      <c r="I12" s="54" t="s">
        <v>1109</v>
      </c>
      <c r="J12" s="62" t="s">
        <v>1295</v>
      </c>
      <c r="K12" s="62" t="s">
        <v>1968</v>
      </c>
      <c r="L12" s="54" t="s">
        <v>83</v>
      </c>
      <c r="M12" s="62" t="s">
        <v>1296</v>
      </c>
      <c r="N12" s="62" t="s">
        <v>1269</v>
      </c>
      <c r="O12" s="227">
        <v>2012</v>
      </c>
      <c r="P12" s="62" t="s">
        <v>1297</v>
      </c>
      <c r="Q12" s="51" t="s">
        <v>60</v>
      </c>
      <c r="R12" s="62" t="s">
        <v>1269</v>
      </c>
      <c r="S12" s="54">
        <v>2012</v>
      </c>
      <c r="T12" s="62" t="s">
        <v>1298</v>
      </c>
      <c r="U12" s="62" t="s">
        <v>1299</v>
      </c>
      <c r="V12" s="54" t="s">
        <v>60</v>
      </c>
      <c r="W12" s="54" t="s">
        <v>60</v>
      </c>
      <c r="X12" s="54" t="s">
        <v>60</v>
      </c>
      <c r="Y12" s="54" t="s">
        <v>60</v>
      </c>
      <c r="Z12" s="54" t="s">
        <v>60</v>
      </c>
      <c r="AA12" s="62" t="s">
        <v>1300</v>
      </c>
      <c r="AB12" s="62" t="s">
        <v>1301</v>
      </c>
      <c r="AC12" s="54" t="s">
        <v>1302</v>
      </c>
      <c r="AD12" s="62" t="s">
        <v>1303</v>
      </c>
      <c r="AE12" s="54"/>
      <c r="AG12" s="62"/>
      <c r="AH12" s="62"/>
      <c r="AI12" s="273" t="s">
        <v>1310</v>
      </c>
      <c r="AJ12" s="223"/>
    </row>
    <row r="13" spans="2:31" s="218" customFormat="1" ht="6.75" customHeight="1">
      <c r="B13" s="277"/>
      <c r="C13" s="123"/>
      <c r="D13" s="124"/>
      <c r="E13" s="125"/>
      <c r="F13" s="23"/>
      <c r="G13" s="23"/>
      <c r="H13" s="8"/>
      <c r="I13" s="278"/>
      <c r="J13" s="54"/>
      <c r="K13" s="54"/>
      <c r="L13" s="54"/>
      <c r="M13" s="54"/>
      <c r="N13" s="54"/>
      <c r="O13" s="54"/>
      <c r="P13" s="54"/>
      <c r="Q13" s="54"/>
      <c r="R13" s="54"/>
      <c r="S13" s="51"/>
      <c r="T13" s="51"/>
      <c r="U13" s="51"/>
      <c r="V13" s="51"/>
      <c r="W13" s="51"/>
      <c r="X13" s="51"/>
      <c r="Y13" s="51"/>
      <c r="Z13" s="51"/>
      <c r="AA13" s="51"/>
      <c r="AB13" s="51"/>
      <c r="AC13" s="51"/>
      <c r="AD13" s="51"/>
      <c r="AE13" s="51"/>
    </row>
    <row r="14" spans="2:31" s="254" customFormat="1" ht="39.6" hidden="1">
      <c r="B14" s="44" t="s">
        <v>1304</v>
      </c>
      <c r="C14" s="44" t="s">
        <v>1305</v>
      </c>
      <c r="D14" s="44" t="s">
        <v>1306</v>
      </c>
      <c r="E14" s="221" t="s">
        <v>571</v>
      </c>
      <c r="F14" s="122">
        <v>4216</v>
      </c>
      <c r="G14" s="122" t="s">
        <v>1307</v>
      </c>
      <c r="I14" s="54"/>
      <c r="J14" s="209"/>
      <c r="K14" s="209"/>
      <c r="L14" s="209"/>
      <c r="M14" s="209"/>
      <c r="N14" s="209"/>
      <c r="O14" s="209"/>
      <c r="P14" s="209"/>
      <c r="Q14" s="209"/>
      <c r="R14" s="209"/>
      <c r="S14" s="209"/>
      <c r="T14" s="209"/>
      <c r="U14" s="209"/>
      <c r="V14" s="209"/>
      <c r="W14" s="209"/>
      <c r="X14" s="209"/>
      <c r="Y14" s="209"/>
      <c r="Z14" s="209"/>
      <c r="AA14" s="209"/>
      <c r="AB14" s="209"/>
      <c r="AC14" s="209"/>
      <c r="AD14" s="209"/>
      <c r="AE14" s="209"/>
    </row>
    <row r="15" spans="2:4" ht="15">
      <c r="B15" s="280"/>
      <c r="C15" s="238"/>
      <c r="D15" s="238"/>
    </row>
    <row r="16" spans="2:4" ht="15">
      <c r="B16" s="280"/>
      <c r="C16" s="238"/>
      <c r="D16" s="238"/>
    </row>
    <row r="17" spans="2:4" ht="15">
      <c r="B17" s="280"/>
      <c r="C17" s="238"/>
      <c r="D17" s="238"/>
    </row>
    <row r="18" spans="2:4" ht="15">
      <c r="B18" s="280"/>
      <c r="C18" s="238"/>
      <c r="D18" s="238"/>
    </row>
    <row r="19" spans="2:4" ht="15">
      <c r="B19" s="280"/>
      <c r="C19" s="238"/>
      <c r="D19" s="238"/>
    </row>
    <row r="20" spans="2:4" ht="15">
      <c r="B20" s="280"/>
      <c r="C20" s="238"/>
      <c r="D20" s="238"/>
    </row>
    <row r="21" spans="2:4" ht="15">
      <c r="B21" s="280"/>
      <c r="C21" s="238"/>
      <c r="D21" s="238"/>
    </row>
    <row r="22" spans="2:4" ht="15">
      <c r="B22" s="280"/>
      <c r="C22" s="238"/>
      <c r="D22" s="238"/>
    </row>
    <row r="23" spans="2:4" ht="15">
      <c r="B23" s="280"/>
      <c r="C23" s="238"/>
      <c r="D23" s="238"/>
    </row>
    <row r="24" spans="2:4" ht="15">
      <c r="B24" s="280"/>
      <c r="C24" s="238"/>
      <c r="D24" s="238"/>
    </row>
    <row r="25" spans="2:4" ht="15">
      <c r="B25" s="280"/>
      <c r="C25" s="238"/>
      <c r="D25" s="238"/>
    </row>
    <row r="26" spans="2:4" ht="15">
      <c r="B26" s="280"/>
      <c r="C26" s="238"/>
      <c r="D26" s="238"/>
    </row>
    <row r="27" spans="2:4" ht="15">
      <c r="B27" s="238"/>
      <c r="C27" s="238"/>
      <c r="D27" s="238"/>
    </row>
    <row r="28" spans="2:4" ht="15">
      <c r="B28" s="238"/>
      <c r="C28" s="238"/>
      <c r="D28" s="238"/>
    </row>
    <row r="29" spans="2:4" ht="15">
      <c r="B29" s="238"/>
      <c r="C29" s="238"/>
      <c r="D29" s="238"/>
    </row>
    <row r="30" spans="2:4" ht="15">
      <c r="B30" s="238"/>
      <c r="C30" s="238"/>
      <c r="D30" s="238"/>
    </row>
    <row r="31" spans="2:4" ht="15">
      <c r="B31" s="238"/>
      <c r="C31" s="238"/>
      <c r="D31" s="238"/>
    </row>
    <row r="32" spans="2:4" ht="15">
      <c r="B32" s="238"/>
      <c r="C32" s="238"/>
      <c r="D32" s="238"/>
    </row>
    <row r="33" spans="2:4" ht="15">
      <c r="B33" s="238"/>
      <c r="C33" s="238"/>
      <c r="D33" s="238"/>
    </row>
    <row r="34" spans="2:4" ht="15">
      <c r="B34" s="238"/>
      <c r="C34" s="238"/>
      <c r="D34" s="238"/>
    </row>
    <row r="35" spans="2:4" ht="15">
      <c r="B35" s="238"/>
      <c r="C35" s="238"/>
      <c r="D35" s="238"/>
    </row>
  </sheetData>
  <mergeCells count="15">
    <mergeCell ref="R5:S5"/>
    <mergeCell ref="I5:I6"/>
    <mergeCell ref="J5:J6"/>
    <mergeCell ref="L5:L6"/>
    <mergeCell ref="M5:O5"/>
    <mergeCell ref="P5:Q5"/>
    <mergeCell ref="K5:K6"/>
    <mergeCell ref="AI5:AI6"/>
    <mergeCell ref="AJ5:AJ6"/>
    <mergeCell ref="T5:Z5"/>
    <mergeCell ref="AA5:AC5"/>
    <mergeCell ref="AD5:AD6"/>
    <mergeCell ref="AE5:AE6"/>
    <mergeCell ref="AG5:AG6"/>
    <mergeCell ref="AH5:AH6"/>
  </mergeCells>
  <printOptions/>
  <pageMargins left="0.7" right="0.7" top="0.75" bottom="0.75" header="0.3" footer="0.3"/>
  <pageSetup horizontalDpi="600" verticalDpi="600" orientation="portrait" paperSize="9" scale="11"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F51A1E-C6EF-4D02-B9C0-BAAF0C0AE3D9}">
  <dimension ref="A1:AS53"/>
  <sheetViews>
    <sheetView view="pageBreakPreview" zoomScale="70" zoomScaleSheetLayoutView="70" workbookViewId="0" topLeftCell="B1">
      <pane xSplit="6" ySplit="9" topLeftCell="J39" activePane="bottomRight" state="frozen"/>
      <selection pane="topLeft" activeCell="B1" sqref="B1"/>
      <selection pane="topRight" activeCell="H1" sqref="H1"/>
      <selection pane="bottomLeft" activeCell="B10" sqref="B10"/>
      <selection pane="bottomRight" activeCell="K44" sqref="K44"/>
    </sheetView>
  </sheetViews>
  <sheetFormatPr defaultColWidth="9.140625" defaultRowHeight="15"/>
  <cols>
    <col min="1" max="1" width="7.140625" style="154" hidden="1" customWidth="1"/>
    <col min="2" max="2" width="16.8515625" style="162" customWidth="1"/>
    <col min="3" max="3" width="12.28125" style="162" customWidth="1"/>
    <col min="4" max="4" width="40.8515625" style="162" customWidth="1"/>
    <col min="5" max="5" width="11.7109375" style="162" bestFit="1" customWidth="1"/>
    <col min="6" max="6" width="11.8515625" style="163" hidden="1" customWidth="1"/>
    <col min="7" max="7" width="8.7109375" style="164" bestFit="1" customWidth="1"/>
    <col min="8" max="8" width="3.57421875" style="165" customWidth="1"/>
    <col min="9" max="9" width="9.57421875" style="210" customWidth="1"/>
    <col min="10" max="10" width="30.00390625" style="210" customWidth="1"/>
    <col min="11" max="11" width="12.7109375" style="210" customWidth="1"/>
    <col min="12" max="12" width="14.57421875" style="210" customWidth="1"/>
    <col min="13" max="13" width="30.140625" style="210" customWidth="1"/>
    <col min="14" max="14" width="15.28125" style="210" customWidth="1"/>
    <col min="15" max="15" width="16.28125" style="210" customWidth="1"/>
    <col min="16" max="16" width="32.00390625" style="210" customWidth="1"/>
    <col min="17" max="17" width="25.28125" style="210" customWidth="1"/>
    <col min="18" max="18" width="19.421875" style="210" customWidth="1"/>
    <col min="19" max="19" width="8.8515625" style="210" customWidth="1"/>
    <col min="20" max="20" width="14.140625" style="210" customWidth="1"/>
    <col min="21" max="21" width="15.421875" style="210" customWidth="1"/>
    <col min="22" max="22" width="14.421875" style="210" customWidth="1"/>
    <col min="23" max="26" width="14.140625" style="210" customWidth="1"/>
    <col min="27" max="27" width="17.421875" style="210" customWidth="1"/>
    <col min="28" max="28" width="17.00390625" style="210" customWidth="1"/>
    <col min="29" max="29" width="19.57421875" style="210" customWidth="1"/>
    <col min="30" max="30" width="26.421875" style="210" customWidth="1"/>
    <col min="31" max="31" width="38.00390625" style="210" customWidth="1"/>
    <col min="32" max="32" width="1.7109375" style="210" customWidth="1"/>
    <col min="33" max="33" width="92.57421875" style="210" customWidth="1"/>
    <col min="34" max="34" width="1.8515625" style="165" customWidth="1"/>
    <col min="35" max="35" width="52.28125" style="210" customWidth="1"/>
    <col min="36" max="36" width="53.28125" style="210" customWidth="1"/>
    <col min="37" max="37" width="54.7109375" style="210" customWidth="1"/>
    <col min="38" max="16384" width="8.8515625" style="162" customWidth="1"/>
  </cols>
  <sheetData>
    <row r="1" spans="1:37" s="8" customFormat="1" ht="15.75" customHeight="1">
      <c r="A1" s="56"/>
      <c r="B1" s="116" t="s">
        <v>1496</v>
      </c>
      <c r="D1" s="9"/>
      <c r="F1" s="26"/>
      <c r="G1" s="26"/>
      <c r="I1" s="9"/>
      <c r="J1" s="9"/>
      <c r="K1" s="9"/>
      <c r="L1" s="9"/>
      <c r="M1" s="9"/>
      <c r="N1" s="9"/>
      <c r="O1" s="9"/>
      <c r="P1" s="9"/>
      <c r="Q1" s="9"/>
      <c r="R1" s="9"/>
      <c r="S1" s="9"/>
      <c r="T1" s="9"/>
      <c r="U1" s="9"/>
      <c r="V1" s="9"/>
      <c r="W1" s="9"/>
      <c r="X1" s="9"/>
      <c r="Y1" s="9"/>
      <c r="Z1" s="9"/>
      <c r="AA1" s="9"/>
      <c r="AB1" s="9"/>
      <c r="AC1" s="9"/>
      <c r="AD1" s="9"/>
      <c r="AE1" s="9"/>
      <c r="AF1" s="9"/>
      <c r="AG1" s="198"/>
      <c r="AI1" s="9"/>
      <c r="AJ1" s="9"/>
      <c r="AK1" s="9"/>
    </row>
    <row r="2" spans="1:37" s="8" customFormat="1" ht="6" customHeight="1">
      <c r="A2" s="56"/>
      <c r="B2" s="64"/>
      <c r="C2" s="64"/>
      <c r="D2" s="9"/>
      <c r="F2" s="26"/>
      <c r="G2" s="26"/>
      <c r="I2" s="9"/>
      <c r="J2" s="9"/>
      <c r="K2" s="9"/>
      <c r="L2" s="9"/>
      <c r="M2" s="9"/>
      <c r="N2" s="9"/>
      <c r="O2" s="9"/>
      <c r="P2" s="9"/>
      <c r="Q2" s="9"/>
      <c r="R2" s="9"/>
      <c r="S2" s="9"/>
      <c r="T2" s="9"/>
      <c r="U2" s="9"/>
      <c r="V2" s="9"/>
      <c r="W2" s="9"/>
      <c r="X2" s="9"/>
      <c r="Y2" s="9"/>
      <c r="Z2" s="9"/>
      <c r="AA2" s="9"/>
      <c r="AB2" s="9"/>
      <c r="AC2" s="9"/>
      <c r="AD2" s="9"/>
      <c r="AE2" s="9"/>
      <c r="AF2" s="9"/>
      <c r="AG2" s="198"/>
      <c r="AI2" s="9"/>
      <c r="AJ2" s="9"/>
      <c r="AK2" s="9"/>
    </row>
    <row r="3" spans="1:37" s="134" customFormat="1" ht="20.25" customHeight="1" hidden="1">
      <c r="A3" s="56"/>
      <c r="B3" s="132"/>
      <c r="C3" s="132" t="s">
        <v>5</v>
      </c>
      <c r="D3" s="133"/>
      <c r="F3" s="135"/>
      <c r="G3" s="135"/>
      <c r="I3" s="9"/>
      <c r="J3" s="9"/>
      <c r="K3" s="9"/>
      <c r="L3" s="9"/>
      <c r="M3" s="9"/>
      <c r="N3" s="9"/>
      <c r="O3" s="9"/>
      <c r="P3" s="9"/>
      <c r="Q3" s="9"/>
      <c r="R3" s="9"/>
      <c r="S3" s="9"/>
      <c r="T3" s="9"/>
      <c r="U3" s="9"/>
      <c r="V3" s="9"/>
      <c r="W3" s="9"/>
      <c r="X3" s="9"/>
      <c r="Y3" s="9"/>
      <c r="Z3" s="9"/>
      <c r="AA3" s="9"/>
      <c r="AB3" s="9"/>
      <c r="AC3" s="9"/>
      <c r="AD3" s="9"/>
      <c r="AE3" s="9"/>
      <c r="AF3" s="133"/>
      <c r="AG3" s="198"/>
      <c r="AH3" s="8"/>
      <c r="AI3" s="133"/>
      <c r="AJ3" s="9"/>
      <c r="AK3" s="133"/>
    </row>
    <row r="4" spans="1:37" s="8" customFormat="1" ht="6" customHeight="1" hidden="1">
      <c r="A4" s="56"/>
      <c r="B4" s="10"/>
      <c r="C4" s="10"/>
      <c r="F4" s="26"/>
      <c r="G4" s="26"/>
      <c r="I4" s="9"/>
      <c r="J4" s="9"/>
      <c r="K4" s="9"/>
      <c r="L4" s="9"/>
      <c r="M4" s="9"/>
      <c r="N4" s="9"/>
      <c r="O4" s="9"/>
      <c r="P4" s="9"/>
      <c r="Q4" s="9"/>
      <c r="R4" s="9"/>
      <c r="S4" s="9"/>
      <c r="T4" s="9"/>
      <c r="U4" s="9"/>
      <c r="V4" s="9"/>
      <c r="W4" s="9"/>
      <c r="X4" s="9"/>
      <c r="Y4" s="9"/>
      <c r="Z4" s="9"/>
      <c r="AA4" s="9"/>
      <c r="AB4" s="9"/>
      <c r="AC4" s="9"/>
      <c r="AD4" s="9"/>
      <c r="AE4" s="9"/>
      <c r="AF4" s="9"/>
      <c r="AG4" s="198"/>
      <c r="AI4" s="9"/>
      <c r="AJ4" s="9"/>
      <c r="AK4" s="9"/>
    </row>
    <row r="5" spans="1:37" s="143" customFormat="1" ht="18.75" customHeight="1" hidden="1">
      <c r="A5" s="56"/>
      <c r="B5" s="8"/>
      <c r="C5" s="342" t="s">
        <v>6</v>
      </c>
      <c r="D5" s="342"/>
      <c r="E5" s="137"/>
      <c r="F5" s="138"/>
      <c r="G5" s="139"/>
      <c r="H5" s="140"/>
      <c r="I5" s="9"/>
      <c r="J5" s="9"/>
      <c r="K5" s="9"/>
      <c r="L5" s="9"/>
      <c r="M5" s="9"/>
      <c r="N5" s="9"/>
      <c r="O5" s="9"/>
      <c r="P5" s="9"/>
      <c r="Q5" s="9"/>
      <c r="R5" s="9"/>
      <c r="S5" s="9"/>
      <c r="T5" s="9"/>
      <c r="U5" s="9"/>
      <c r="V5" s="9"/>
      <c r="W5" s="9"/>
      <c r="X5" s="9"/>
      <c r="Y5" s="9"/>
      <c r="Z5" s="9"/>
      <c r="AA5" s="9"/>
      <c r="AB5" s="9"/>
      <c r="AC5" s="9"/>
      <c r="AD5" s="9"/>
      <c r="AE5" s="9"/>
      <c r="AF5" s="141"/>
      <c r="AG5" s="198"/>
      <c r="AH5" s="8"/>
      <c r="AI5" s="141"/>
      <c r="AJ5" s="9"/>
      <c r="AK5" s="141"/>
    </row>
    <row r="6" spans="1:37" s="8" customFormat="1" ht="15.75" customHeight="1">
      <c r="A6" s="56"/>
      <c r="B6" s="64" t="s">
        <v>638</v>
      </c>
      <c r="D6" s="9"/>
      <c r="F6" s="26"/>
      <c r="G6" s="26"/>
      <c r="I6" s="9"/>
      <c r="J6" s="9"/>
      <c r="K6" s="9"/>
      <c r="L6" s="9"/>
      <c r="M6" s="9"/>
      <c r="N6" s="9"/>
      <c r="O6" s="9"/>
      <c r="P6" s="9"/>
      <c r="Q6" s="9"/>
      <c r="R6" s="9"/>
      <c r="S6" s="9"/>
      <c r="T6" s="9"/>
      <c r="U6" s="9"/>
      <c r="V6" s="9"/>
      <c r="W6" s="9"/>
      <c r="X6" s="9"/>
      <c r="Y6" s="9"/>
      <c r="Z6" s="9"/>
      <c r="AA6" s="9"/>
      <c r="AB6" s="9"/>
      <c r="AC6" s="9"/>
      <c r="AD6" s="9"/>
      <c r="AE6" s="9"/>
      <c r="AF6" s="9"/>
      <c r="AG6" s="198"/>
      <c r="AI6" s="219" t="s">
        <v>230</v>
      </c>
      <c r="AJ6" s="9"/>
      <c r="AK6" s="9"/>
    </row>
    <row r="7" spans="1:37" s="8" customFormat="1" ht="6" customHeight="1">
      <c r="A7" s="56"/>
      <c r="B7" s="64"/>
      <c r="C7" s="64"/>
      <c r="D7" s="9"/>
      <c r="F7" s="26"/>
      <c r="G7" s="26"/>
      <c r="I7" s="9"/>
      <c r="J7" s="9"/>
      <c r="K7" s="9"/>
      <c r="L7" s="9"/>
      <c r="M7" s="9"/>
      <c r="N7" s="9"/>
      <c r="O7" s="9"/>
      <c r="P7" s="9"/>
      <c r="Q7" s="9"/>
      <c r="R7" s="9"/>
      <c r="S7" s="9"/>
      <c r="T7" s="9"/>
      <c r="U7" s="9"/>
      <c r="V7" s="9"/>
      <c r="W7" s="9"/>
      <c r="X7" s="9"/>
      <c r="Y7" s="9"/>
      <c r="Z7" s="9"/>
      <c r="AA7" s="9"/>
      <c r="AB7" s="9"/>
      <c r="AC7" s="9"/>
      <c r="AD7" s="9"/>
      <c r="AE7" s="9"/>
      <c r="AF7" s="9"/>
      <c r="AG7" s="9"/>
      <c r="AH7" s="9"/>
      <c r="AI7" s="9"/>
      <c r="AJ7" s="9"/>
      <c r="AK7" s="9"/>
    </row>
    <row r="8" spans="1:37" s="8" customFormat="1" ht="15.6">
      <c r="A8" s="56"/>
      <c r="B8" s="67"/>
      <c r="C8" s="67"/>
      <c r="D8" s="12"/>
      <c r="F8" s="36" t="s">
        <v>3</v>
      </c>
      <c r="G8" s="199"/>
      <c r="I8" s="385" t="s">
        <v>48</v>
      </c>
      <c r="J8" s="381" t="s">
        <v>32</v>
      </c>
      <c r="K8" s="386" t="s">
        <v>1967</v>
      </c>
      <c r="L8" s="381" t="s">
        <v>897</v>
      </c>
      <c r="M8" s="381" t="s">
        <v>34</v>
      </c>
      <c r="N8" s="381"/>
      <c r="O8" s="381"/>
      <c r="P8" s="381" t="s">
        <v>35</v>
      </c>
      <c r="Q8" s="381"/>
      <c r="R8" s="381" t="s">
        <v>38</v>
      </c>
      <c r="S8" s="381"/>
      <c r="T8" s="381" t="s">
        <v>25</v>
      </c>
      <c r="U8" s="381"/>
      <c r="V8" s="381"/>
      <c r="W8" s="381"/>
      <c r="X8" s="381"/>
      <c r="Y8" s="381"/>
      <c r="Z8" s="381"/>
      <c r="AA8" s="382" t="s">
        <v>45</v>
      </c>
      <c r="AB8" s="382"/>
      <c r="AC8" s="382"/>
      <c r="AD8" s="383" t="s">
        <v>26</v>
      </c>
      <c r="AE8" s="381" t="s">
        <v>232</v>
      </c>
      <c r="AG8" s="352" t="s">
        <v>197</v>
      </c>
      <c r="AH8" s="178"/>
      <c r="AI8" s="351" t="s">
        <v>184</v>
      </c>
      <c r="AJ8" s="351" t="s">
        <v>639</v>
      </c>
      <c r="AK8" s="351" t="s">
        <v>186</v>
      </c>
    </row>
    <row r="9" spans="1:37" s="11" customFormat="1" ht="30" customHeight="1">
      <c r="A9" s="59" t="s">
        <v>98</v>
      </c>
      <c r="B9" s="191" t="s">
        <v>640</v>
      </c>
      <c r="C9" s="191" t="s">
        <v>149</v>
      </c>
      <c r="D9" s="146" t="s">
        <v>4</v>
      </c>
      <c r="E9" s="191" t="s">
        <v>20</v>
      </c>
      <c r="F9" s="147" t="s">
        <v>9</v>
      </c>
      <c r="G9" s="148" t="s">
        <v>13</v>
      </c>
      <c r="H9" s="8"/>
      <c r="I9" s="385"/>
      <c r="J9" s="381"/>
      <c r="K9" s="387"/>
      <c r="L9" s="381"/>
      <c r="M9" s="211" t="s">
        <v>33</v>
      </c>
      <c r="N9" s="211" t="s">
        <v>27</v>
      </c>
      <c r="O9" s="211" t="s">
        <v>28</v>
      </c>
      <c r="P9" s="211" t="s">
        <v>36</v>
      </c>
      <c r="Q9" s="211" t="s">
        <v>37</v>
      </c>
      <c r="R9" s="211" t="s">
        <v>39</v>
      </c>
      <c r="S9" s="211" t="s">
        <v>29</v>
      </c>
      <c r="T9" s="211" t="s">
        <v>40</v>
      </c>
      <c r="U9" s="211" t="s">
        <v>30</v>
      </c>
      <c r="V9" s="211" t="s">
        <v>41</v>
      </c>
      <c r="W9" s="211" t="s">
        <v>42</v>
      </c>
      <c r="X9" s="211" t="s">
        <v>43</v>
      </c>
      <c r="Y9" s="211" t="s">
        <v>31</v>
      </c>
      <c r="Z9" s="211" t="s">
        <v>44</v>
      </c>
      <c r="AA9" s="211" t="s">
        <v>641</v>
      </c>
      <c r="AB9" s="211" t="s">
        <v>46</v>
      </c>
      <c r="AC9" s="211" t="s">
        <v>642</v>
      </c>
      <c r="AD9" s="384"/>
      <c r="AE9" s="381"/>
      <c r="AG9" s="344"/>
      <c r="AH9" s="178"/>
      <c r="AI9" s="351"/>
      <c r="AJ9" s="351"/>
      <c r="AK9" s="351"/>
    </row>
    <row r="10" spans="1:37" s="63" customFormat="1" ht="402.6" customHeight="1">
      <c r="A10" s="56"/>
      <c r="B10" s="62"/>
      <c r="C10" s="62"/>
      <c r="D10" s="194" t="s">
        <v>643</v>
      </c>
      <c r="E10" s="24"/>
      <c r="F10" s="122"/>
      <c r="G10" s="149"/>
      <c r="H10" s="165"/>
      <c r="I10" s="62"/>
      <c r="J10" s="62"/>
      <c r="K10" s="62"/>
      <c r="L10" s="62"/>
      <c r="M10" s="62"/>
      <c r="N10" s="62"/>
      <c r="O10" s="62"/>
      <c r="P10" s="62"/>
      <c r="Q10" s="62"/>
      <c r="R10" s="200"/>
      <c r="S10" s="62"/>
      <c r="T10" s="62"/>
      <c r="U10" s="62"/>
      <c r="V10" s="62"/>
      <c r="W10" s="62"/>
      <c r="X10" s="62"/>
      <c r="Y10" s="62"/>
      <c r="Z10" s="62"/>
      <c r="AA10" s="62"/>
      <c r="AB10" s="62"/>
      <c r="AC10" s="62"/>
      <c r="AD10" s="62"/>
      <c r="AE10" s="150"/>
      <c r="AF10" s="210"/>
      <c r="AG10" s="62" t="s">
        <v>644</v>
      </c>
      <c r="AH10" s="178"/>
      <c r="AI10" s="75"/>
      <c r="AJ10" s="151" t="s">
        <v>898</v>
      </c>
      <c r="AK10" s="75"/>
    </row>
    <row r="11" spans="1:37" ht="290.4">
      <c r="A11" s="56" t="s">
        <v>187</v>
      </c>
      <c r="B11" s="62" t="s">
        <v>645</v>
      </c>
      <c r="C11" s="62" t="s">
        <v>646</v>
      </c>
      <c r="D11" s="62" t="s">
        <v>647</v>
      </c>
      <c r="E11" s="24" t="s">
        <v>0</v>
      </c>
      <c r="F11" s="122">
        <v>64859</v>
      </c>
      <c r="G11" s="149">
        <f>F11</f>
        <v>64859</v>
      </c>
      <c r="I11" s="62" t="s">
        <v>648</v>
      </c>
      <c r="J11" s="62" t="s">
        <v>649</v>
      </c>
      <c r="K11" s="62" t="s">
        <v>1968</v>
      </c>
      <c r="L11" s="62" t="s">
        <v>318</v>
      </c>
      <c r="M11" s="62" t="s">
        <v>650</v>
      </c>
      <c r="N11" s="62" t="s">
        <v>651</v>
      </c>
      <c r="O11" s="62" t="s">
        <v>652</v>
      </c>
      <c r="P11" s="62" t="s">
        <v>653</v>
      </c>
      <c r="Q11" s="62" t="s">
        <v>654</v>
      </c>
      <c r="R11" s="200" t="s">
        <v>655</v>
      </c>
      <c r="S11" s="62"/>
      <c r="T11" s="62"/>
      <c r="U11" s="62" t="s">
        <v>656</v>
      </c>
      <c r="V11" s="62" t="s">
        <v>657</v>
      </c>
      <c r="W11" s="62"/>
      <c r="X11" s="62"/>
      <c r="Y11" s="62"/>
      <c r="Z11" s="62" t="s">
        <v>658</v>
      </c>
      <c r="AA11" s="62" t="s">
        <v>659</v>
      </c>
      <c r="AB11" s="62" t="s">
        <v>660</v>
      </c>
      <c r="AC11" s="62" t="s">
        <v>661</v>
      </c>
      <c r="AD11" s="62" t="s">
        <v>662</v>
      </c>
      <c r="AE11" s="150" t="s">
        <v>663</v>
      </c>
      <c r="AG11" s="62" t="s">
        <v>664</v>
      </c>
      <c r="AH11" s="178"/>
      <c r="AI11" s="62" t="s">
        <v>665</v>
      </c>
      <c r="AJ11" s="62"/>
      <c r="AK11" s="62" t="s">
        <v>666</v>
      </c>
    </row>
    <row r="12" spans="1:37" ht="127.2" customHeight="1">
      <c r="A12" s="56" t="s">
        <v>187</v>
      </c>
      <c r="B12" s="62" t="s">
        <v>645</v>
      </c>
      <c r="C12" s="62" t="s">
        <v>667</v>
      </c>
      <c r="D12" s="62" t="s">
        <v>668</v>
      </c>
      <c r="E12" s="24" t="s">
        <v>0</v>
      </c>
      <c r="F12" s="122">
        <v>38386</v>
      </c>
      <c r="G12" s="149">
        <f>F12</f>
        <v>38386</v>
      </c>
      <c r="I12" s="62" t="s">
        <v>648</v>
      </c>
      <c r="J12" s="62" t="s">
        <v>669</v>
      </c>
      <c r="K12" s="62" t="s">
        <v>1968</v>
      </c>
      <c r="L12" s="62" t="s">
        <v>318</v>
      </c>
      <c r="M12" s="62" t="s">
        <v>650</v>
      </c>
      <c r="N12" s="62" t="s">
        <v>651</v>
      </c>
      <c r="O12" s="62" t="s">
        <v>652</v>
      </c>
      <c r="P12" s="62" t="s">
        <v>670</v>
      </c>
      <c r="Q12" s="62" t="s">
        <v>654</v>
      </c>
      <c r="R12" s="200" t="s">
        <v>671</v>
      </c>
      <c r="S12" s="62"/>
      <c r="T12" s="62"/>
      <c r="U12" s="62" t="s">
        <v>672</v>
      </c>
      <c r="V12" s="62"/>
      <c r="W12" s="62"/>
      <c r="X12" s="62"/>
      <c r="Y12" s="62"/>
      <c r="Z12" s="62" t="s">
        <v>673</v>
      </c>
      <c r="AA12" s="62" t="s">
        <v>659</v>
      </c>
      <c r="AB12" s="62" t="s">
        <v>674</v>
      </c>
      <c r="AC12" s="62" t="s">
        <v>675</v>
      </c>
      <c r="AD12" s="62"/>
      <c r="AE12" s="150" t="s">
        <v>676</v>
      </c>
      <c r="AG12" s="201" t="s">
        <v>677</v>
      </c>
      <c r="AH12" s="178"/>
      <c r="AI12" s="62"/>
      <c r="AJ12" s="201"/>
      <c r="AK12" s="62" t="s">
        <v>678</v>
      </c>
    </row>
    <row r="13" spans="1:37" s="63" customFormat="1" ht="6.75" customHeight="1">
      <c r="A13" s="56"/>
      <c r="B13" s="123"/>
      <c r="C13" s="123"/>
      <c r="D13" s="9"/>
      <c r="E13" s="125"/>
      <c r="F13" s="23"/>
      <c r="G13" s="23"/>
      <c r="H13" s="8"/>
      <c r="I13" s="201"/>
      <c r="J13" s="201"/>
      <c r="K13" s="201"/>
      <c r="L13" s="201"/>
      <c r="M13" s="201"/>
      <c r="N13" s="201"/>
      <c r="O13" s="201"/>
      <c r="P13" s="201"/>
      <c r="Q13" s="201"/>
      <c r="R13" s="201"/>
      <c r="S13" s="201"/>
      <c r="T13" s="201"/>
      <c r="U13" s="201"/>
      <c r="V13" s="201"/>
      <c r="W13" s="201"/>
      <c r="X13" s="201"/>
      <c r="Y13" s="201"/>
      <c r="Z13" s="201"/>
      <c r="AA13" s="201"/>
      <c r="AB13" s="201"/>
      <c r="AC13" s="201"/>
      <c r="AD13" s="201"/>
      <c r="AE13" s="201"/>
      <c r="AF13" s="9"/>
      <c r="AG13" s="9"/>
      <c r="AH13" s="178"/>
      <c r="AI13" s="9"/>
      <c r="AJ13" s="9"/>
      <c r="AK13" s="9"/>
    </row>
    <row r="14" spans="1:37" ht="184.8">
      <c r="A14" s="56" t="s">
        <v>187</v>
      </c>
      <c r="B14" s="62" t="s">
        <v>679</v>
      </c>
      <c r="C14" s="62" t="s">
        <v>680</v>
      </c>
      <c r="D14" s="62" t="s">
        <v>681</v>
      </c>
      <c r="E14" s="121" t="s">
        <v>0</v>
      </c>
      <c r="F14" s="202">
        <v>9831</v>
      </c>
      <c r="G14" s="149">
        <f>F14</f>
        <v>9831</v>
      </c>
      <c r="I14" s="62" t="s">
        <v>648</v>
      </c>
      <c r="J14" s="62" t="s">
        <v>682</v>
      </c>
      <c r="K14" s="62" t="s">
        <v>1968</v>
      </c>
      <c r="L14" s="201" t="s">
        <v>318</v>
      </c>
      <c r="M14" s="201" t="s">
        <v>683</v>
      </c>
      <c r="N14" s="201" t="s">
        <v>651</v>
      </c>
      <c r="O14" s="201" t="s">
        <v>652</v>
      </c>
      <c r="P14" s="201" t="s">
        <v>684</v>
      </c>
      <c r="Q14" s="201" t="s">
        <v>685</v>
      </c>
      <c r="R14" s="200" t="s">
        <v>686</v>
      </c>
      <c r="S14" s="201"/>
      <c r="T14" s="201"/>
      <c r="U14" s="201" t="s">
        <v>687</v>
      </c>
      <c r="V14" s="201" t="s">
        <v>688</v>
      </c>
      <c r="W14" s="201"/>
      <c r="X14" s="201"/>
      <c r="Y14" s="201"/>
      <c r="Z14" s="201"/>
      <c r="AA14" s="62" t="s">
        <v>689</v>
      </c>
      <c r="AB14" s="201" t="s">
        <v>690</v>
      </c>
      <c r="AC14" s="201"/>
      <c r="AD14" s="201" t="s">
        <v>691</v>
      </c>
      <c r="AE14" s="150" t="s">
        <v>692</v>
      </c>
      <c r="AG14" s="62" t="s">
        <v>693</v>
      </c>
      <c r="AH14" s="178"/>
      <c r="AI14" s="201"/>
      <c r="AJ14" s="201"/>
      <c r="AK14" s="201"/>
    </row>
    <row r="15" spans="1:37" ht="102" customHeight="1">
      <c r="A15" s="154" t="s">
        <v>187</v>
      </c>
      <c r="B15" s="62" t="s">
        <v>694</v>
      </c>
      <c r="C15" s="62" t="s">
        <v>695</v>
      </c>
      <c r="D15" s="62" t="s">
        <v>696</v>
      </c>
      <c r="E15" s="121" t="s">
        <v>0</v>
      </c>
      <c r="F15" s="202">
        <v>8000</v>
      </c>
      <c r="G15" s="149">
        <f>F15</f>
        <v>8000</v>
      </c>
      <c r="I15" s="62" t="s">
        <v>648</v>
      </c>
      <c r="J15" s="62" t="s">
        <v>697</v>
      </c>
      <c r="K15" s="62" t="s">
        <v>1968</v>
      </c>
      <c r="L15" s="201" t="s">
        <v>318</v>
      </c>
      <c r="M15" s="201" t="s">
        <v>698</v>
      </c>
      <c r="N15" s="201" t="s">
        <v>699</v>
      </c>
      <c r="O15" s="201" t="s">
        <v>700</v>
      </c>
      <c r="P15" s="201" t="s">
        <v>701</v>
      </c>
      <c r="Q15" s="201"/>
      <c r="R15" s="200" t="s">
        <v>702</v>
      </c>
      <c r="S15" s="201"/>
      <c r="T15" s="201"/>
      <c r="U15" s="201" t="s">
        <v>703</v>
      </c>
      <c r="V15" s="201" t="s">
        <v>704</v>
      </c>
      <c r="W15" s="201"/>
      <c r="X15" s="201"/>
      <c r="Y15" s="201"/>
      <c r="Z15" s="201"/>
      <c r="AA15" s="62" t="s">
        <v>705</v>
      </c>
      <c r="AB15" s="201" t="s">
        <v>706</v>
      </c>
      <c r="AC15" s="201" t="s">
        <v>707</v>
      </c>
      <c r="AD15" s="201" t="s">
        <v>708</v>
      </c>
      <c r="AE15" s="150" t="s">
        <v>709</v>
      </c>
      <c r="AF15" s="9"/>
      <c r="AG15" s="62" t="s">
        <v>710</v>
      </c>
      <c r="AH15" s="178"/>
      <c r="AI15" s="201"/>
      <c r="AJ15" s="201"/>
      <c r="AK15" s="201" t="s">
        <v>711</v>
      </c>
    </row>
    <row r="16" spans="1:37" s="63" customFormat="1" ht="6.75" customHeight="1">
      <c r="A16" s="154"/>
      <c r="B16" s="123"/>
      <c r="C16" s="123"/>
      <c r="D16" s="9"/>
      <c r="E16" s="125"/>
      <c r="F16" s="23"/>
      <c r="G16" s="93"/>
      <c r="H16" s="8"/>
      <c r="I16" s="62"/>
      <c r="J16" s="62"/>
      <c r="K16" s="62"/>
      <c r="L16" s="62"/>
      <c r="M16" s="62"/>
      <c r="N16" s="62"/>
      <c r="O16" s="62"/>
      <c r="P16" s="62"/>
      <c r="Q16" s="62"/>
      <c r="R16" s="62"/>
      <c r="S16" s="62"/>
      <c r="T16" s="62"/>
      <c r="U16" s="62"/>
      <c r="V16" s="62"/>
      <c r="W16" s="62"/>
      <c r="X16" s="62"/>
      <c r="Y16" s="62"/>
      <c r="Z16" s="62"/>
      <c r="AA16" s="62"/>
      <c r="AB16" s="62"/>
      <c r="AC16" s="62"/>
      <c r="AD16" s="62"/>
      <c r="AE16" s="62"/>
      <c r="AF16" s="9"/>
      <c r="AG16" s="9"/>
      <c r="AH16" s="178"/>
      <c r="AI16" s="9"/>
      <c r="AJ16" s="9"/>
      <c r="AK16" s="9"/>
    </row>
    <row r="17" spans="1:37" ht="172.95" customHeight="1">
      <c r="A17" s="154" t="s">
        <v>187</v>
      </c>
      <c r="B17" s="62" t="s">
        <v>645</v>
      </c>
      <c r="C17" s="62" t="s">
        <v>646</v>
      </c>
      <c r="D17" s="62" t="s">
        <v>712</v>
      </c>
      <c r="E17" s="24" t="s">
        <v>0</v>
      </c>
      <c r="F17" s="202">
        <v>27011.47</v>
      </c>
      <c r="G17" s="149">
        <f>F17</f>
        <v>27011.47</v>
      </c>
      <c r="I17" s="62" t="s">
        <v>648</v>
      </c>
      <c r="J17" s="62" t="s">
        <v>713</v>
      </c>
      <c r="K17" s="62" t="s">
        <v>1968</v>
      </c>
      <c r="L17" s="201" t="s">
        <v>318</v>
      </c>
      <c r="M17" s="201" t="s">
        <v>714</v>
      </c>
      <c r="N17" s="201" t="s">
        <v>699</v>
      </c>
      <c r="O17" s="201" t="s">
        <v>652</v>
      </c>
      <c r="P17" s="201" t="s">
        <v>715</v>
      </c>
      <c r="Q17" s="201" t="s">
        <v>716</v>
      </c>
      <c r="R17" s="200" t="s">
        <v>717</v>
      </c>
      <c r="S17" s="201"/>
      <c r="T17" s="201"/>
      <c r="U17" s="201" t="s">
        <v>718</v>
      </c>
      <c r="V17" s="201"/>
      <c r="W17" s="201" t="s">
        <v>719</v>
      </c>
      <c r="X17" s="201" t="s">
        <v>720</v>
      </c>
      <c r="Y17" s="201"/>
      <c r="Z17" s="201" t="s">
        <v>721</v>
      </c>
      <c r="AA17" s="62" t="s">
        <v>722</v>
      </c>
      <c r="AB17" s="201" t="s">
        <v>723</v>
      </c>
      <c r="AC17" s="201"/>
      <c r="AD17" s="150" t="s">
        <v>724</v>
      </c>
      <c r="AE17" s="150" t="s">
        <v>725</v>
      </c>
      <c r="AG17" s="75"/>
      <c r="AH17" s="178"/>
      <c r="AI17" s="201"/>
      <c r="AJ17" s="203"/>
      <c r="AK17" s="201" t="s">
        <v>726</v>
      </c>
    </row>
    <row r="18" spans="1:37" ht="217.8" customHeight="1">
      <c r="A18" s="154" t="s">
        <v>187</v>
      </c>
      <c r="B18" s="62" t="s">
        <v>645</v>
      </c>
      <c r="C18" s="62" t="s">
        <v>727</v>
      </c>
      <c r="D18" s="62" t="s">
        <v>728</v>
      </c>
      <c r="E18" s="121" t="s">
        <v>0</v>
      </c>
      <c r="F18" s="202">
        <v>5000</v>
      </c>
      <c r="G18" s="149">
        <f>F18</f>
        <v>5000</v>
      </c>
      <c r="I18" s="62" t="s">
        <v>648</v>
      </c>
      <c r="J18" s="201" t="s">
        <v>729</v>
      </c>
      <c r="K18" s="201" t="s">
        <v>1968</v>
      </c>
      <c r="L18" s="201" t="s">
        <v>730</v>
      </c>
      <c r="M18" s="201" t="s">
        <v>714</v>
      </c>
      <c r="N18" s="201" t="s">
        <v>699</v>
      </c>
      <c r="O18" s="201" t="s">
        <v>700</v>
      </c>
      <c r="P18" s="201" t="s">
        <v>731</v>
      </c>
      <c r="Q18" s="201" t="s">
        <v>732</v>
      </c>
      <c r="R18" s="201"/>
      <c r="S18" s="201"/>
      <c r="T18" s="201"/>
      <c r="U18" s="201" t="s">
        <v>733</v>
      </c>
      <c r="V18" s="201"/>
      <c r="W18" s="201"/>
      <c r="X18" s="201" t="s">
        <v>734</v>
      </c>
      <c r="Y18" s="201"/>
      <c r="Z18" s="201" t="s">
        <v>735</v>
      </c>
      <c r="AA18" s="62" t="s">
        <v>736</v>
      </c>
      <c r="AB18" s="201" t="s">
        <v>737</v>
      </c>
      <c r="AC18" s="201"/>
      <c r="AD18" s="201"/>
      <c r="AE18" s="201"/>
      <c r="AG18" s="201"/>
      <c r="AH18" s="178"/>
      <c r="AI18" s="201"/>
      <c r="AJ18" s="62" t="s">
        <v>738</v>
      </c>
      <c r="AK18" s="201"/>
    </row>
    <row r="19" spans="2:39" ht="97.2" customHeight="1">
      <c r="B19" s="62" t="s">
        <v>739</v>
      </c>
      <c r="C19" s="62" t="s">
        <v>740</v>
      </c>
      <c r="D19" s="62" t="s">
        <v>741</v>
      </c>
      <c r="E19" s="121" t="s">
        <v>0</v>
      </c>
      <c r="F19" s="202">
        <v>5000</v>
      </c>
      <c r="G19" s="149">
        <f>F19</f>
        <v>5000</v>
      </c>
      <c r="I19" s="201"/>
      <c r="J19" s="201" t="s">
        <v>742</v>
      </c>
      <c r="K19" s="201" t="s">
        <v>1968</v>
      </c>
      <c r="L19" s="201" t="s">
        <v>743</v>
      </c>
      <c r="M19" s="201" t="s">
        <v>744</v>
      </c>
      <c r="N19" s="201" t="s">
        <v>699</v>
      </c>
      <c r="O19" s="201" t="s">
        <v>700</v>
      </c>
      <c r="P19" s="201" t="s">
        <v>745</v>
      </c>
      <c r="Q19" s="201" t="s">
        <v>746</v>
      </c>
      <c r="R19" s="201"/>
      <c r="S19" s="201"/>
      <c r="T19" s="201"/>
      <c r="U19" s="201" t="s">
        <v>747</v>
      </c>
      <c r="V19" s="201"/>
      <c r="W19" s="201"/>
      <c r="X19" s="201" t="s">
        <v>748</v>
      </c>
      <c r="Y19" s="201"/>
      <c r="Z19" s="201"/>
      <c r="AA19" s="62" t="s">
        <v>736</v>
      </c>
      <c r="AB19" s="201" t="s">
        <v>737</v>
      </c>
      <c r="AC19" s="201" t="s">
        <v>749</v>
      </c>
      <c r="AD19" s="201"/>
      <c r="AE19" s="201"/>
      <c r="AF19" s="9"/>
      <c r="AG19" s="62" t="s">
        <v>750</v>
      </c>
      <c r="AH19" s="178"/>
      <c r="AI19" s="62"/>
      <c r="AJ19" s="62"/>
      <c r="AK19" s="62"/>
      <c r="AL19" s="63"/>
      <c r="AM19" s="63"/>
    </row>
    <row r="20" spans="1:37" s="63" customFormat="1" ht="6.75" customHeight="1">
      <c r="A20" s="154"/>
      <c r="B20" s="123"/>
      <c r="C20" s="123"/>
      <c r="D20" s="9"/>
      <c r="E20" s="125"/>
      <c r="F20" s="23"/>
      <c r="G20" s="93"/>
      <c r="H20" s="8"/>
      <c r="I20" s="62"/>
      <c r="J20" s="62"/>
      <c r="K20" s="62"/>
      <c r="L20" s="62"/>
      <c r="M20" s="62"/>
      <c r="N20" s="62"/>
      <c r="O20" s="62"/>
      <c r="P20" s="62"/>
      <c r="Q20" s="62"/>
      <c r="R20" s="62"/>
      <c r="S20" s="62"/>
      <c r="T20" s="62"/>
      <c r="U20" s="62"/>
      <c r="V20" s="62"/>
      <c r="W20" s="62"/>
      <c r="X20" s="62"/>
      <c r="Y20" s="62"/>
      <c r="Z20" s="62"/>
      <c r="AA20" s="62"/>
      <c r="AB20" s="62"/>
      <c r="AC20" s="62"/>
      <c r="AD20" s="62"/>
      <c r="AE20" s="62"/>
      <c r="AF20" s="9"/>
      <c r="AG20" s="9"/>
      <c r="AH20" s="178"/>
      <c r="AI20" s="9"/>
      <c r="AJ20" s="9"/>
      <c r="AK20" s="9"/>
    </row>
    <row r="21" spans="2:37" ht="371.4" customHeight="1">
      <c r="B21" s="62" t="s">
        <v>645</v>
      </c>
      <c r="C21" s="62" t="s">
        <v>646</v>
      </c>
      <c r="D21" s="62" t="s">
        <v>751</v>
      </c>
      <c r="E21" s="24" t="s">
        <v>0</v>
      </c>
      <c r="F21" s="202">
        <v>71269</v>
      </c>
      <c r="G21" s="149">
        <f>F21</f>
        <v>71269</v>
      </c>
      <c r="I21" s="62" t="s">
        <v>648</v>
      </c>
      <c r="J21" s="201" t="s">
        <v>752</v>
      </c>
      <c r="K21" s="201" t="s">
        <v>1968</v>
      </c>
      <c r="L21" s="201" t="s">
        <v>318</v>
      </c>
      <c r="M21" s="201" t="s">
        <v>753</v>
      </c>
      <c r="N21" s="201" t="s">
        <v>699</v>
      </c>
      <c r="O21" s="201" t="s">
        <v>652</v>
      </c>
      <c r="P21" s="201" t="s">
        <v>754</v>
      </c>
      <c r="Q21" s="201" t="s">
        <v>755</v>
      </c>
      <c r="R21" s="201" t="s">
        <v>756</v>
      </c>
      <c r="S21" s="201"/>
      <c r="T21" s="201"/>
      <c r="U21" s="201" t="s">
        <v>757</v>
      </c>
      <c r="V21" s="201"/>
      <c r="W21" s="201"/>
      <c r="X21" s="201"/>
      <c r="Y21" s="201"/>
      <c r="Z21" s="201" t="s">
        <v>758</v>
      </c>
      <c r="AA21" s="62" t="s">
        <v>659</v>
      </c>
      <c r="AB21" s="201" t="s">
        <v>737</v>
      </c>
      <c r="AC21" s="201"/>
      <c r="AD21" s="201" t="s">
        <v>759</v>
      </c>
      <c r="AE21" s="201" t="s">
        <v>760</v>
      </c>
      <c r="AG21" s="201" t="s">
        <v>761</v>
      </c>
      <c r="AH21" s="178"/>
      <c r="AI21" s="201" t="s">
        <v>762</v>
      </c>
      <c r="AJ21" s="62"/>
      <c r="AK21" s="201" t="s">
        <v>899</v>
      </c>
    </row>
    <row r="22" spans="1:45" ht="136.2" customHeight="1">
      <c r="A22" s="154" t="s">
        <v>187</v>
      </c>
      <c r="B22" s="62" t="s">
        <v>694</v>
      </c>
      <c r="C22" s="62" t="s">
        <v>763</v>
      </c>
      <c r="D22" s="62" t="s">
        <v>764</v>
      </c>
      <c r="E22" s="121" t="s">
        <v>0</v>
      </c>
      <c r="F22" s="202">
        <v>9751</v>
      </c>
      <c r="G22" s="149">
        <f>F22</f>
        <v>9751</v>
      </c>
      <c r="I22" s="54" t="s">
        <v>648</v>
      </c>
      <c r="J22" s="201" t="s">
        <v>765</v>
      </c>
      <c r="K22" s="201" t="s">
        <v>1968</v>
      </c>
      <c r="L22" s="204" t="s">
        <v>318</v>
      </c>
      <c r="M22" s="201" t="s">
        <v>753</v>
      </c>
      <c r="N22" s="204" t="s">
        <v>699</v>
      </c>
      <c r="O22" s="204" t="s">
        <v>652</v>
      </c>
      <c r="P22" s="201" t="s">
        <v>766</v>
      </c>
      <c r="Q22" s="204" t="s">
        <v>767</v>
      </c>
      <c r="R22" s="201" t="s">
        <v>768</v>
      </c>
      <c r="S22" s="204"/>
      <c r="T22" s="204"/>
      <c r="U22" s="201" t="s">
        <v>757</v>
      </c>
      <c r="V22" s="204"/>
      <c r="W22" s="204"/>
      <c r="X22" s="204"/>
      <c r="Y22" s="204"/>
      <c r="Z22" s="201" t="s">
        <v>758</v>
      </c>
      <c r="AA22" s="54"/>
      <c r="AB22" s="204" t="s">
        <v>737</v>
      </c>
      <c r="AC22" s="204"/>
      <c r="AD22" s="204"/>
      <c r="AE22" s="201" t="s">
        <v>769</v>
      </c>
      <c r="AF22" s="205"/>
      <c r="AG22" s="201" t="s">
        <v>770</v>
      </c>
      <c r="AH22" s="178"/>
      <c r="AI22" s="62" t="s">
        <v>771</v>
      </c>
      <c r="AJ22" s="62"/>
      <c r="AK22" s="62"/>
      <c r="AL22" s="63"/>
      <c r="AM22" s="63"/>
      <c r="AN22" s="63"/>
      <c r="AO22" s="63"/>
      <c r="AP22" s="63"/>
      <c r="AQ22" s="63"/>
      <c r="AR22" s="63"/>
      <c r="AS22" s="63"/>
    </row>
    <row r="23" spans="1:37" s="63" customFormat="1" ht="6.75" customHeight="1">
      <c r="A23" s="154"/>
      <c r="B23" s="123"/>
      <c r="C23" s="123"/>
      <c r="D23" s="9"/>
      <c r="E23" s="125"/>
      <c r="F23" s="23"/>
      <c r="G23" s="23"/>
      <c r="H23" s="8"/>
      <c r="I23" s="62"/>
      <c r="J23" s="62"/>
      <c r="K23" s="62"/>
      <c r="L23" s="62"/>
      <c r="M23" s="62"/>
      <c r="N23" s="62"/>
      <c r="O23" s="62"/>
      <c r="P23" s="62"/>
      <c r="Q23" s="62"/>
      <c r="R23" s="62"/>
      <c r="S23" s="62"/>
      <c r="T23" s="62"/>
      <c r="U23" s="62"/>
      <c r="V23" s="62"/>
      <c r="W23" s="62"/>
      <c r="X23" s="62"/>
      <c r="Y23" s="62"/>
      <c r="Z23" s="62"/>
      <c r="AA23" s="62"/>
      <c r="AB23" s="62"/>
      <c r="AC23" s="62"/>
      <c r="AD23" s="62"/>
      <c r="AE23" s="62"/>
      <c r="AF23" s="9"/>
      <c r="AG23" s="9"/>
      <c r="AH23" s="178"/>
      <c r="AI23" s="9"/>
      <c r="AJ23" s="9"/>
      <c r="AK23" s="9"/>
    </row>
    <row r="24" spans="2:37" ht="166.95" customHeight="1">
      <c r="B24" s="62" t="s">
        <v>645</v>
      </c>
      <c r="C24" s="62" t="s">
        <v>646</v>
      </c>
      <c r="D24" s="62" t="s">
        <v>772</v>
      </c>
      <c r="E24" s="24" t="s">
        <v>0</v>
      </c>
      <c r="F24" s="122">
        <v>59101</v>
      </c>
      <c r="G24" s="149">
        <f aca="true" t="shared" si="0" ref="G24:G31">F24</f>
        <v>59101</v>
      </c>
      <c r="I24" s="62" t="s">
        <v>773</v>
      </c>
      <c r="J24" s="201" t="s">
        <v>774</v>
      </c>
      <c r="K24" s="201" t="s">
        <v>1968</v>
      </c>
      <c r="L24" s="201" t="s">
        <v>318</v>
      </c>
      <c r="M24" s="201" t="s">
        <v>775</v>
      </c>
      <c r="N24" s="201" t="s">
        <v>699</v>
      </c>
      <c r="O24" s="201" t="s">
        <v>652</v>
      </c>
      <c r="P24" s="201" t="s">
        <v>776</v>
      </c>
      <c r="Q24" s="201" t="s">
        <v>777</v>
      </c>
      <c r="R24" s="200" t="s">
        <v>778</v>
      </c>
      <c r="S24" s="201"/>
      <c r="T24" s="201"/>
      <c r="U24" s="201" t="s">
        <v>779</v>
      </c>
      <c r="V24" s="201"/>
      <c r="W24" s="201"/>
      <c r="X24" s="201" t="s">
        <v>780</v>
      </c>
      <c r="Y24" s="201"/>
      <c r="Z24" s="201"/>
      <c r="AA24" s="62" t="s">
        <v>736</v>
      </c>
      <c r="AB24" s="201" t="s">
        <v>737</v>
      </c>
      <c r="AC24" s="201"/>
      <c r="AD24" s="201"/>
      <c r="AE24" s="201"/>
      <c r="AG24" s="201"/>
      <c r="AH24" s="178"/>
      <c r="AI24" s="201" t="s">
        <v>900</v>
      </c>
      <c r="AJ24" s="201"/>
      <c r="AK24" s="201"/>
    </row>
    <row r="25" spans="2:37" ht="207.6" customHeight="1">
      <c r="B25" s="62" t="s">
        <v>739</v>
      </c>
      <c r="C25" s="62" t="s">
        <v>781</v>
      </c>
      <c r="D25" s="62" t="s">
        <v>782</v>
      </c>
      <c r="E25" s="121" t="s">
        <v>0</v>
      </c>
      <c r="F25" s="122">
        <v>8000</v>
      </c>
      <c r="G25" s="149">
        <f t="shared" si="0"/>
        <v>8000</v>
      </c>
      <c r="I25" s="346" t="s">
        <v>773</v>
      </c>
      <c r="J25" s="374" t="s">
        <v>783</v>
      </c>
      <c r="K25" s="299" t="s">
        <v>1968</v>
      </c>
      <c r="L25" s="374" t="s">
        <v>83</v>
      </c>
      <c r="M25" s="374" t="s">
        <v>784</v>
      </c>
      <c r="N25" s="374" t="s">
        <v>699</v>
      </c>
      <c r="O25" s="374" t="s">
        <v>652</v>
      </c>
      <c r="P25" s="374" t="s">
        <v>785</v>
      </c>
      <c r="Q25" s="374" t="s">
        <v>786</v>
      </c>
      <c r="R25" s="200" t="s">
        <v>787</v>
      </c>
      <c r="S25" s="201"/>
      <c r="T25" s="374"/>
      <c r="U25" s="374" t="s">
        <v>788</v>
      </c>
      <c r="V25" s="374" t="s">
        <v>789</v>
      </c>
      <c r="W25" s="374"/>
      <c r="X25" s="374" t="s">
        <v>790</v>
      </c>
      <c r="Y25" s="374"/>
      <c r="Z25" s="374" t="s">
        <v>721</v>
      </c>
      <c r="AA25" s="48" t="s">
        <v>736</v>
      </c>
      <c r="AB25" s="206" t="s">
        <v>737</v>
      </c>
      <c r="AC25" s="374"/>
      <c r="AD25" s="206" t="s">
        <v>791</v>
      </c>
      <c r="AE25" s="206" t="s">
        <v>792</v>
      </c>
      <c r="AG25" s="201"/>
      <c r="AH25" s="178"/>
      <c r="AI25" s="374"/>
      <c r="AJ25" s="372"/>
      <c r="AK25" s="374"/>
    </row>
    <row r="26" spans="2:37" ht="55.95" customHeight="1">
      <c r="B26" s="62" t="s">
        <v>739</v>
      </c>
      <c r="C26" s="62" t="s">
        <v>793</v>
      </c>
      <c r="D26" s="62" t="s">
        <v>794</v>
      </c>
      <c r="E26" s="121" t="s">
        <v>0</v>
      </c>
      <c r="F26" s="122">
        <v>2639</v>
      </c>
      <c r="G26" s="149">
        <f t="shared" si="0"/>
        <v>2639</v>
      </c>
      <c r="I26" s="347"/>
      <c r="J26" s="378"/>
      <c r="K26" s="300" t="s">
        <v>1968</v>
      </c>
      <c r="L26" s="378"/>
      <c r="M26" s="378"/>
      <c r="N26" s="378"/>
      <c r="O26" s="378"/>
      <c r="P26" s="378"/>
      <c r="Q26" s="378"/>
      <c r="R26" s="200" t="s">
        <v>795</v>
      </c>
      <c r="S26" s="201"/>
      <c r="T26" s="378"/>
      <c r="U26" s="378"/>
      <c r="V26" s="378"/>
      <c r="W26" s="378"/>
      <c r="X26" s="378"/>
      <c r="Y26" s="378"/>
      <c r="Z26" s="378"/>
      <c r="AA26" s="48" t="s">
        <v>736</v>
      </c>
      <c r="AB26" s="206" t="s">
        <v>796</v>
      </c>
      <c r="AC26" s="378"/>
      <c r="AD26" s="374" t="s">
        <v>797</v>
      </c>
      <c r="AE26" s="374" t="s">
        <v>798</v>
      </c>
      <c r="AG26" s="201"/>
      <c r="AH26" s="178"/>
      <c r="AI26" s="378"/>
      <c r="AJ26" s="380"/>
      <c r="AK26" s="378"/>
    </row>
    <row r="27" spans="1:37" s="63" customFormat="1" ht="39.6">
      <c r="A27" s="154"/>
      <c r="B27" s="62" t="s">
        <v>799</v>
      </c>
      <c r="C27" s="62" t="s">
        <v>799</v>
      </c>
      <c r="D27" s="69" t="s">
        <v>800</v>
      </c>
      <c r="E27" s="24" t="s">
        <v>0</v>
      </c>
      <c r="F27" s="40">
        <v>167633</v>
      </c>
      <c r="G27" s="149">
        <f t="shared" si="0"/>
        <v>167633</v>
      </c>
      <c r="I27" s="62" t="s">
        <v>801</v>
      </c>
      <c r="J27" s="378"/>
      <c r="K27" s="300" t="s">
        <v>1968</v>
      </c>
      <c r="L27" s="378"/>
      <c r="M27" s="378"/>
      <c r="N27" s="378" t="s">
        <v>802</v>
      </c>
      <c r="O27" s="378" t="s">
        <v>802</v>
      </c>
      <c r="P27" s="378" t="s">
        <v>802</v>
      </c>
      <c r="Q27" s="378"/>
      <c r="R27" s="201"/>
      <c r="S27" s="201"/>
      <c r="T27" s="378"/>
      <c r="U27" s="378" t="s">
        <v>802</v>
      </c>
      <c r="V27" s="378" t="s">
        <v>802</v>
      </c>
      <c r="W27" s="378"/>
      <c r="X27" s="378" t="s">
        <v>802</v>
      </c>
      <c r="Y27" s="378"/>
      <c r="Z27" s="378" t="s">
        <v>802</v>
      </c>
      <c r="AA27" s="62" t="s">
        <v>803</v>
      </c>
      <c r="AB27" s="201" t="s">
        <v>804</v>
      </c>
      <c r="AC27" s="378"/>
      <c r="AD27" s="378"/>
      <c r="AE27" s="378"/>
      <c r="AG27" s="51"/>
      <c r="AH27" s="178"/>
      <c r="AI27" s="378"/>
      <c r="AJ27" s="380"/>
      <c r="AK27" s="378"/>
    </row>
    <row r="28" spans="1:37" s="63" customFormat="1" ht="132" customHeight="1">
      <c r="A28" s="154"/>
      <c r="B28" s="62" t="s">
        <v>799</v>
      </c>
      <c r="C28" s="207" t="s">
        <v>799</v>
      </c>
      <c r="D28" s="62" t="s">
        <v>805</v>
      </c>
      <c r="E28" s="24" t="s">
        <v>0</v>
      </c>
      <c r="F28" s="40">
        <v>133043</v>
      </c>
      <c r="G28" s="212">
        <f t="shared" si="0"/>
        <v>133043</v>
      </c>
      <c r="I28" s="62" t="s">
        <v>801</v>
      </c>
      <c r="J28" s="378"/>
      <c r="K28" s="300" t="s">
        <v>1968</v>
      </c>
      <c r="L28" s="378"/>
      <c r="M28" s="378"/>
      <c r="N28" s="378" t="s">
        <v>802</v>
      </c>
      <c r="O28" s="378" t="s">
        <v>802</v>
      </c>
      <c r="P28" s="378" t="s">
        <v>802</v>
      </c>
      <c r="Q28" s="378"/>
      <c r="R28" s="201" t="s">
        <v>806</v>
      </c>
      <c r="S28" s="201"/>
      <c r="T28" s="378"/>
      <c r="U28" s="378" t="s">
        <v>802</v>
      </c>
      <c r="V28" s="378" t="s">
        <v>802</v>
      </c>
      <c r="W28" s="378"/>
      <c r="X28" s="378" t="s">
        <v>802</v>
      </c>
      <c r="Y28" s="378"/>
      <c r="Z28" s="378" t="s">
        <v>802</v>
      </c>
      <c r="AA28" s="62" t="s">
        <v>807</v>
      </c>
      <c r="AB28" s="201" t="s">
        <v>808</v>
      </c>
      <c r="AC28" s="378"/>
      <c r="AD28" s="378"/>
      <c r="AE28" s="378"/>
      <c r="AF28" s="379"/>
      <c r="AG28" s="51"/>
      <c r="AH28" s="178"/>
      <c r="AI28" s="378"/>
      <c r="AJ28" s="380"/>
      <c r="AK28" s="378"/>
    </row>
    <row r="29" spans="1:37" s="63" customFormat="1" ht="28.2" customHeight="1">
      <c r="A29" s="154"/>
      <c r="B29" s="62" t="s">
        <v>799</v>
      </c>
      <c r="C29" s="62" t="s">
        <v>799</v>
      </c>
      <c r="D29" s="62" t="s">
        <v>809</v>
      </c>
      <c r="E29" s="24" t="s">
        <v>0</v>
      </c>
      <c r="F29" s="25">
        <v>92080</v>
      </c>
      <c r="G29" s="149">
        <f t="shared" si="0"/>
        <v>92080</v>
      </c>
      <c r="I29" s="62" t="s">
        <v>810</v>
      </c>
      <c r="J29" s="378"/>
      <c r="K29" s="300" t="s">
        <v>1968</v>
      </c>
      <c r="L29" s="378"/>
      <c r="M29" s="378"/>
      <c r="N29" s="378"/>
      <c r="O29" s="378"/>
      <c r="P29" s="378"/>
      <c r="Q29" s="378"/>
      <c r="R29" s="201"/>
      <c r="S29" s="201"/>
      <c r="T29" s="378"/>
      <c r="U29" s="378"/>
      <c r="V29" s="378"/>
      <c r="W29" s="378"/>
      <c r="X29" s="378"/>
      <c r="Y29" s="378"/>
      <c r="Z29" s="378"/>
      <c r="AA29" s="62"/>
      <c r="AB29" s="201"/>
      <c r="AC29" s="378"/>
      <c r="AD29" s="378"/>
      <c r="AE29" s="378"/>
      <c r="AF29" s="379"/>
      <c r="AG29" s="209"/>
      <c r="AH29" s="178"/>
      <c r="AI29" s="378"/>
      <c r="AJ29" s="380"/>
      <c r="AK29" s="378"/>
    </row>
    <row r="30" spans="1:37" s="63" customFormat="1" ht="127.2" customHeight="1">
      <c r="A30" s="154"/>
      <c r="B30" s="62" t="s">
        <v>799</v>
      </c>
      <c r="C30" s="62" t="s">
        <v>799</v>
      </c>
      <c r="D30" s="62" t="s">
        <v>811</v>
      </c>
      <c r="E30" s="24" t="s">
        <v>812</v>
      </c>
      <c r="F30" s="122">
        <v>15495</v>
      </c>
      <c r="G30" s="149">
        <f t="shared" si="0"/>
        <v>15495</v>
      </c>
      <c r="I30" s="62" t="s">
        <v>801</v>
      </c>
      <c r="J30" s="378"/>
      <c r="K30" s="300" t="s">
        <v>1968</v>
      </c>
      <c r="L30" s="378"/>
      <c r="M30" s="378"/>
      <c r="N30" s="378" t="s">
        <v>802</v>
      </c>
      <c r="O30" s="378" t="s">
        <v>802</v>
      </c>
      <c r="P30" s="378" t="s">
        <v>802</v>
      </c>
      <c r="Q30" s="378"/>
      <c r="R30" s="201"/>
      <c r="S30" s="201"/>
      <c r="T30" s="378"/>
      <c r="U30" s="378" t="s">
        <v>802</v>
      </c>
      <c r="V30" s="378" t="s">
        <v>802</v>
      </c>
      <c r="W30" s="378"/>
      <c r="X30" s="378" t="s">
        <v>802</v>
      </c>
      <c r="Y30" s="378"/>
      <c r="Z30" s="378" t="s">
        <v>802</v>
      </c>
      <c r="AA30" s="62" t="s">
        <v>813</v>
      </c>
      <c r="AB30" s="201" t="s">
        <v>814</v>
      </c>
      <c r="AC30" s="378"/>
      <c r="AD30" s="378"/>
      <c r="AE30" s="378"/>
      <c r="AG30" s="51"/>
      <c r="AH30" s="178"/>
      <c r="AI30" s="378"/>
      <c r="AJ30" s="380"/>
      <c r="AK30" s="378"/>
    </row>
    <row r="31" spans="1:37" s="63" customFormat="1" ht="31.2" customHeight="1">
      <c r="A31" s="154"/>
      <c r="B31" s="62" t="s">
        <v>799</v>
      </c>
      <c r="C31" s="62" t="s">
        <v>799</v>
      </c>
      <c r="D31" s="62" t="s">
        <v>815</v>
      </c>
      <c r="E31" s="24" t="s">
        <v>812</v>
      </c>
      <c r="F31" s="122">
        <v>228711</v>
      </c>
      <c r="G31" s="149">
        <f t="shared" si="0"/>
        <v>228711</v>
      </c>
      <c r="I31" s="62" t="s">
        <v>801</v>
      </c>
      <c r="J31" s="378"/>
      <c r="K31" s="300" t="s">
        <v>1968</v>
      </c>
      <c r="L31" s="378"/>
      <c r="M31" s="378"/>
      <c r="N31" s="378" t="s">
        <v>802</v>
      </c>
      <c r="O31" s="378" t="s">
        <v>802</v>
      </c>
      <c r="P31" s="378" t="s">
        <v>802</v>
      </c>
      <c r="Q31" s="378"/>
      <c r="R31" s="201"/>
      <c r="S31" s="201"/>
      <c r="T31" s="378"/>
      <c r="U31" s="378" t="s">
        <v>802</v>
      </c>
      <c r="V31" s="378" t="s">
        <v>802</v>
      </c>
      <c r="W31" s="378"/>
      <c r="X31" s="378" t="s">
        <v>802</v>
      </c>
      <c r="Y31" s="378"/>
      <c r="Z31" s="378" t="s">
        <v>802</v>
      </c>
      <c r="AA31" s="201"/>
      <c r="AB31" s="201" t="s">
        <v>816</v>
      </c>
      <c r="AC31" s="378"/>
      <c r="AD31" s="378"/>
      <c r="AE31" s="378"/>
      <c r="AG31" s="51"/>
      <c r="AH31" s="178"/>
      <c r="AI31" s="375"/>
      <c r="AJ31" s="380"/>
      <c r="AK31" s="375"/>
    </row>
    <row r="32" spans="1:37" s="63" customFormat="1" ht="7.95" customHeight="1">
      <c r="A32" s="154"/>
      <c r="B32" s="62"/>
      <c r="C32" s="62"/>
      <c r="D32" s="62"/>
      <c r="E32" s="24"/>
      <c r="F32" s="25"/>
      <c r="G32" s="25"/>
      <c r="I32" s="54"/>
      <c r="J32" s="378"/>
      <c r="K32" s="300"/>
      <c r="L32" s="378"/>
      <c r="M32" s="378"/>
      <c r="N32" s="378"/>
      <c r="O32" s="378"/>
      <c r="P32" s="378"/>
      <c r="Q32" s="378"/>
      <c r="R32" s="54"/>
      <c r="S32" s="54"/>
      <c r="T32" s="378"/>
      <c r="U32" s="378"/>
      <c r="V32" s="378"/>
      <c r="W32" s="378"/>
      <c r="X32" s="378"/>
      <c r="Y32" s="378"/>
      <c r="Z32" s="378"/>
      <c r="AA32" s="54"/>
      <c r="AB32" s="54"/>
      <c r="AC32" s="378"/>
      <c r="AD32" s="378"/>
      <c r="AE32" s="378"/>
      <c r="AG32" s="51"/>
      <c r="AH32" s="178"/>
      <c r="AI32" s="51"/>
      <c r="AJ32" s="380"/>
      <c r="AK32" s="51"/>
    </row>
    <row r="33" spans="1:37" s="63" customFormat="1" ht="108" customHeight="1">
      <c r="A33" s="154"/>
      <c r="B33" s="62" t="s">
        <v>817</v>
      </c>
      <c r="C33" s="62" t="s">
        <v>817</v>
      </c>
      <c r="D33" s="62" t="s">
        <v>818</v>
      </c>
      <c r="E33" s="24" t="s">
        <v>0</v>
      </c>
      <c r="F33" s="40">
        <v>79824</v>
      </c>
      <c r="G33" s="149">
        <f aca="true" t="shared" si="1" ref="G33">F33</f>
        <v>79824</v>
      </c>
      <c r="I33" s="62" t="s">
        <v>819</v>
      </c>
      <c r="J33" s="375"/>
      <c r="K33" s="301" t="s">
        <v>1968</v>
      </c>
      <c r="L33" s="375"/>
      <c r="M33" s="375"/>
      <c r="N33" s="375" t="s">
        <v>802</v>
      </c>
      <c r="O33" s="375" t="s">
        <v>802</v>
      </c>
      <c r="P33" s="375" t="s">
        <v>802</v>
      </c>
      <c r="Q33" s="375"/>
      <c r="R33" s="201"/>
      <c r="S33" s="201"/>
      <c r="T33" s="375"/>
      <c r="U33" s="375" t="s">
        <v>802</v>
      </c>
      <c r="V33" s="375" t="s">
        <v>802</v>
      </c>
      <c r="W33" s="375"/>
      <c r="X33" s="375" t="s">
        <v>802</v>
      </c>
      <c r="Y33" s="375"/>
      <c r="Z33" s="375" t="s">
        <v>802</v>
      </c>
      <c r="AA33" s="201" t="s">
        <v>820</v>
      </c>
      <c r="AB33" s="201" t="s">
        <v>804</v>
      </c>
      <c r="AC33" s="375"/>
      <c r="AD33" s="375"/>
      <c r="AE33" s="375"/>
      <c r="AF33" s="9"/>
      <c r="AG33" s="62" t="s">
        <v>821</v>
      </c>
      <c r="AH33" s="178"/>
      <c r="AI33" s="62"/>
      <c r="AJ33" s="373"/>
      <c r="AK33" s="62"/>
    </row>
    <row r="34" spans="1:37" s="63" customFormat="1" ht="6.75" customHeight="1">
      <c r="A34" s="154"/>
      <c r="B34" s="123"/>
      <c r="C34" s="123"/>
      <c r="D34" s="124"/>
      <c r="E34" s="125"/>
      <c r="F34" s="23"/>
      <c r="G34" s="23"/>
      <c r="H34" s="8"/>
      <c r="I34" s="62"/>
      <c r="J34" s="201"/>
      <c r="K34" s="201"/>
      <c r="L34" s="201"/>
      <c r="M34" s="201"/>
      <c r="N34" s="201"/>
      <c r="O34" s="201"/>
      <c r="P34" s="201"/>
      <c r="Q34" s="201"/>
      <c r="R34" s="201"/>
      <c r="S34" s="201"/>
      <c r="T34" s="201"/>
      <c r="U34" s="201"/>
      <c r="V34" s="201"/>
      <c r="W34" s="201"/>
      <c r="X34" s="201"/>
      <c r="Y34" s="62"/>
      <c r="Z34" s="201"/>
      <c r="AA34" s="201"/>
      <c r="AB34" s="201"/>
      <c r="AC34" s="201"/>
      <c r="AD34" s="201"/>
      <c r="AE34" s="201"/>
      <c r="AF34" s="9"/>
      <c r="AG34" s="9"/>
      <c r="AH34" s="165"/>
      <c r="AI34" s="9"/>
      <c r="AJ34" s="9"/>
      <c r="AK34" s="9"/>
    </row>
    <row r="35" spans="1:37" ht="99.6" customHeight="1">
      <c r="A35" s="154" t="s">
        <v>187</v>
      </c>
      <c r="B35" s="62" t="s">
        <v>645</v>
      </c>
      <c r="C35" s="62" t="s">
        <v>822</v>
      </c>
      <c r="D35" s="62" t="s">
        <v>823</v>
      </c>
      <c r="E35" s="121" t="s">
        <v>0</v>
      </c>
      <c r="F35" s="202">
        <v>9071</v>
      </c>
      <c r="G35" s="149">
        <f>F35</f>
        <v>9071</v>
      </c>
      <c r="I35" s="62" t="s">
        <v>648</v>
      </c>
      <c r="J35" s="201" t="s">
        <v>824</v>
      </c>
      <c r="K35" s="201" t="s">
        <v>1968</v>
      </c>
      <c r="L35" s="201" t="s">
        <v>318</v>
      </c>
      <c r="M35" s="201" t="s">
        <v>825</v>
      </c>
      <c r="N35" s="201" t="s">
        <v>699</v>
      </c>
      <c r="O35" s="201" t="s">
        <v>652</v>
      </c>
      <c r="P35" s="201" t="s">
        <v>826</v>
      </c>
      <c r="Q35" s="201" t="s">
        <v>827</v>
      </c>
      <c r="R35" s="200" t="s">
        <v>828</v>
      </c>
      <c r="S35" s="201"/>
      <c r="T35" s="201"/>
      <c r="U35" s="201" t="s">
        <v>829</v>
      </c>
      <c r="V35" s="201"/>
      <c r="W35" s="201" t="s">
        <v>830</v>
      </c>
      <c r="X35" s="201"/>
      <c r="Y35" s="201"/>
      <c r="Z35" s="201" t="s">
        <v>758</v>
      </c>
      <c r="AA35" s="201" t="s">
        <v>831</v>
      </c>
      <c r="AB35" s="201" t="s">
        <v>832</v>
      </c>
      <c r="AC35" s="201"/>
      <c r="AD35" s="201"/>
      <c r="AE35" s="150" t="s">
        <v>833</v>
      </c>
      <c r="AG35" s="201" t="s">
        <v>834</v>
      </c>
      <c r="AI35" s="201"/>
      <c r="AJ35" s="201"/>
      <c r="AK35" s="201"/>
    </row>
    <row r="36" spans="1:37" s="63" customFormat="1" ht="6.75" customHeight="1">
      <c r="A36" s="154"/>
      <c r="B36" s="123"/>
      <c r="C36" s="123"/>
      <c r="D36" s="124"/>
      <c r="E36" s="125"/>
      <c r="F36" s="23"/>
      <c r="G36" s="93"/>
      <c r="H36" s="8"/>
      <c r="I36" s="54"/>
      <c r="J36" s="54"/>
      <c r="K36" s="54"/>
      <c r="L36" s="54"/>
      <c r="M36" s="54"/>
      <c r="N36" s="54"/>
      <c r="O36" s="54"/>
      <c r="P36" s="54"/>
      <c r="Q36" s="54"/>
      <c r="R36" s="54"/>
      <c r="S36" s="54"/>
      <c r="T36" s="54"/>
      <c r="U36" s="54"/>
      <c r="V36" s="54"/>
      <c r="W36" s="54"/>
      <c r="X36" s="54"/>
      <c r="Y36" s="54"/>
      <c r="Z36" s="54"/>
      <c r="AA36" s="54"/>
      <c r="AB36" s="54"/>
      <c r="AC36" s="54"/>
      <c r="AD36" s="54"/>
      <c r="AE36" s="54"/>
      <c r="AH36" s="165"/>
      <c r="AI36" s="9"/>
      <c r="AJ36" s="9"/>
      <c r="AK36" s="9"/>
    </row>
    <row r="37" spans="1:37" ht="311.4" customHeight="1">
      <c r="A37" s="154" t="s">
        <v>187</v>
      </c>
      <c r="B37" s="62" t="s">
        <v>835</v>
      </c>
      <c r="C37" s="62" t="s">
        <v>836</v>
      </c>
      <c r="D37" s="62" t="s">
        <v>837</v>
      </c>
      <c r="E37" s="121" t="s">
        <v>0</v>
      </c>
      <c r="F37" s="202">
        <v>6188</v>
      </c>
      <c r="G37" s="149">
        <f>F37</f>
        <v>6188</v>
      </c>
      <c r="I37" s="62" t="s">
        <v>648</v>
      </c>
      <c r="J37" s="201" t="s">
        <v>838</v>
      </c>
      <c r="K37" s="201" t="s">
        <v>1968</v>
      </c>
      <c r="L37" s="201" t="s">
        <v>318</v>
      </c>
      <c r="M37" s="201" t="s">
        <v>839</v>
      </c>
      <c r="N37" s="201" t="s">
        <v>699</v>
      </c>
      <c r="O37" s="62" t="s">
        <v>700</v>
      </c>
      <c r="P37" s="201" t="s">
        <v>840</v>
      </c>
      <c r="Q37" s="201" t="s">
        <v>841</v>
      </c>
      <c r="R37" s="201"/>
      <c r="S37" s="201"/>
      <c r="T37" s="201"/>
      <c r="U37" s="201" t="s">
        <v>842</v>
      </c>
      <c r="V37" s="201" t="s">
        <v>843</v>
      </c>
      <c r="W37" s="201"/>
      <c r="X37" s="201"/>
      <c r="Y37" s="201"/>
      <c r="Z37" s="201" t="s">
        <v>844</v>
      </c>
      <c r="AA37" s="201" t="s">
        <v>845</v>
      </c>
      <c r="AB37" s="201" t="s">
        <v>846</v>
      </c>
      <c r="AC37" s="201"/>
      <c r="AD37" s="201" t="s">
        <v>847</v>
      </c>
      <c r="AE37" s="150" t="s">
        <v>848</v>
      </c>
      <c r="AG37" s="201"/>
      <c r="AI37" s="201" t="s">
        <v>901</v>
      </c>
      <c r="AJ37" s="201"/>
      <c r="AK37" s="201"/>
    </row>
    <row r="38" spans="1:37" ht="166.2" customHeight="1">
      <c r="A38" s="154" t="s">
        <v>187</v>
      </c>
      <c r="B38" s="62" t="s">
        <v>849</v>
      </c>
      <c r="C38" s="62" t="s">
        <v>850</v>
      </c>
      <c r="D38" s="62" t="s">
        <v>851</v>
      </c>
      <c r="E38" s="121" t="s">
        <v>0</v>
      </c>
      <c r="F38" s="202">
        <v>2204</v>
      </c>
      <c r="G38" s="149">
        <f aca="true" t="shared" si="2" ref="G38:G40">F38</f>
        <v>2204</v>
      </c>
      <c r="I38" s="62" t="s">
        <v>648</v>
      </c>
      <c r="J38" s="201" t="s">
        <v>852</v>
      </c>
      <c r="K38" s="201" t="s">
        <v>1968</v>
      </c>
      <c r="L38" s="201" t="s">
        <v>318</v>
      </c>
      <c r="M38" s="62" t="s">
        <v>853</v>
      </c>
      <c r="N38" s="201" t="s">
        <v>699</v>
      </c>
      <c r="O38" s="201" t="s">
        <v>652</v>
      </c>
      <c r="P38" s="201"/>
      <c r="Q38" s="201" t="s">
        <v>854</v>
      </c>
      <c r="R38" s="200" t="s">
        <v>855</v>
      </c>
      <c r="S38" s="201"/>
      <c r="T38" s="201"/>
      <c r="U38" s="201" t="s">
        <v>856</v>
      </c>
      <c r="V38" s="201" t="s">
        <v>857</v>
      </c>
      <c r="W38" s="201"/>
      <c r="X38" s="201" t="s">
        <v>858</v>
      </c>
      <c r="Y38" s="201"/>
      <c r="Z38" s="201" t="s">
        <v>859</v>
      </c>
      <c r="AA38" s="201" t="s">
        <v>860</v>
      </c>
      <c r="AB38" s="201" t="s">
        <v>737</v>
      </c>
      <c r="AC38" s="201"/>
      <c r="AD38" s="201"/>
      <c r="AE38" s="150" t="s">
        <v>861</v>
      </c>
      <c r="AG38" s="201"/>
      <c r="AI38" s="201"/>
      <c r="AJ38" s="151" t="s">
        <v>862</v>
      </c>
      <c r="AK38" s="201"/>
    </row>
    <row r="39" spans="1:37" s="63" customFormat="1" ht="6.75" customHeight="1">
      <c r="A39" s="154"/>
      <c r="B39" s="123"/>
      <c r="C39" s="123"/>
      <c r="D39" s="124"/>
      <c r="E39" s="125"/>
      <c r="F39" s="23"/>
      <c r="G39" s="93"/>
      <c r="H39" s="8"/>
      <c r="I39" s="62"/>
      <c r="J39" s="201"/>
      <c r="K39" s="201"/>
      <c r="L39" s="201"/>
      <c r="M39" s="201"/>
      <c r="N39" s="201"/>
      <c r="O39" s="201"/>
      <c r="P39" s="201"/>
      <c r="Q39" s="201"/>
      <c r="R39" s="200"/>
      <c r="S39" s="201"/>
      <c r="T39" s="201"/>
      <c r="U39" s="201"/>
      <c r="V39" s="201"/>
      <c r="W39" s="201"/>
      <c r="X39" s="201"/>
      <c r="Y39" s="201"/>
      <c r="Z39" s="201"/>
      <c r="AA39" s="201"/>
      <c r="AB39" s="201"/>
      <c r="AC39" s="201"/>
      <c r="AD39" s="201"/>
      <c r="AE39" s="150"/>
      <c r="AF39" s="9"/>
      <c r="AG39" s="9"/>
      <c r="AH39" s="165"/>
      <c r="AI39" s="9"/>
      <c r="AJ39" s="9"/>
      <c r="AK39" s="9"/>
    </row>
    <row r="40" spans="1:40" ht="145.2" customHeight="1">
      <c r="A40" s="154" t="s">
        <v>187</v>
      </c>
      <c r="B40" s="62" t="s">
        <v>849</v>
      </c>
      <c r="C40" s="62" t="s">
        <v>863</v>
      </c>
      <c r="D40" s="62" t="s">
        <v>864</v>
      </c>
      <c r="E40" s="121" t="s">
        <v>0</v>
      </c>
      <c r="F40" s="202">
        <v>1955</v>
      </c>
      <c r="G40" s="149">
        <f t="shared" si="2"/>
        <v>1955</v>
      </c>
      <c r="I40" s="62" t="s">
        <v>648</v>
      </c>
      <c r="J40" s="374" t="s">
        <v>865</v>
      </c>
      <c r="K40" s="299" t="s">
        <v>1968</v>
      </c>
      <c r="L40" s="374" t="s">
        <v>318</v>
      </c>
      <c r="M40" s="374" t="s">
        <v>784</v>
      </c>
      <c r="N40" s="374" t="s">
        <v>699</v>
      </c>
      <c r="O40" s="374" t="s">
        <v>652</v>
      </c>
      <c r="P40" s="374" t="s">
        <v>866</v>
      </c>
      <c r="Q40" s="374" t="s">
        <v>867</v>
      </c>
      <c r="R40" s="374" t="s">
        <v>868</v>
      </c>
      <c r="S40" s="372"/>
      <c r="T40" s="372"/>
      <c r="U40" s="372"/>
      <c r="V40" s="372"/>
      <c r="W40" s="372"/>
      <c r="X40" s="372"/>
      <c r="Y40" s="372"/>
      <c r="Z40" s="374" t="s">
        <v>869</v>
      </c>
      <c r="AA40" s="201" t="s">
        <v>870</v>
      </c>
      <c r="AB40" s="374" t="s">
        <v>871</v>
      </c>
      <c r="AC40" s="372"/>
      <c r="AD40" s="372"/>
      <c r="AE40" s="372"/>
      <c r="AF40" s="213"/>
      <c r="AG40" s="346"/>
      <c r="AI40" s="374" t="s">
        <v>902</v>
      </c>
      <c r="AJ40" s="376"/>
      <c r="AK40" s="372"/>
      <c r="AN40" s="162">
        <v>0</v>
      </c>
    </row>
    <row r="41" spans="1:37" ht="92.4">
      <c r="A41" s="154" t="s">
        <v>187</v>
      </c>
      <c r="B41" s="62" t="s">
        <v>849</v>
      </c>
      <c r="C41" s="62" t="s">
        <v>872</v>
      </c>
      <c r="D41" s="62" t="s">
        <v>873</v>
      </c>
      <c r="E41" s="121" t="s">
        <v>0</v>
      </c>
      <c r="F41" s="202">
        <v>386</v>
      </c>
      <c r="G41" s="149">
        <f>F41</f>
        <v>386</v>
      </c>
      <c r="I41" s="62" t="s">
        <v>648</v>
      </c>
      <c r="J41" s="375"/>
      <c r="K41" s="301" t="s">
        <v>1968</v>
      </c>
      <c r="L41" s="375"/>
      <c r="M41" s="375"/>
      <c r="N41" s="375"/>
      <c r="O41" s="375"/>
      <c r="P41" s="375"/>
      <c r="Q41" s="375"/>
      <c r="R41" s="375"/>
      <c r="S41" s="373"/>
      <c r="T41" s="373"/>
      <c r="U41" s="373"/>
      <c r="V41" s="373"/>
      <c r="W41" s="373"/>
      <c r="X41" s="373"/>
      <c r="Y41" s="373"/>
      <c r="Z41" s="375"/>
      <c r="AA41" s="201" t="s">
        <v>874</v>
      </c>
      <c r="AB41" s="375"/>
      <c r="AC41" s="373"/>
      <c r="AD41" s="373"/>
      <c r="AE41" s="373"/>
      <c r="AF41" s="213"/>
      <c r="AG41" s="347"/>
      <c r="AI41" s="375"/>
      <c r="AJ41" s="377"/>
      <c r="AK41" s="373"/>
    </row>
    <row r="42" spans="1:37" s="63" customFormat="1" ht="6.75" customHeight="1">
      <c r="A42" s="154"/>
      <c r="B42" s="123"/>
      <c r="C42" s="123"/>
      <c r="D42" s="124"/>
      <c r="E42" s="125"/>
      <c r="F42" s="23"/>
      <c r="G42" s="93"/>
      <c r="H42" s="8"/>
      <c r="I42" s="62"/>
      <c r="J42" s="201"/>
      <c r="K42" s="201"/>
      <c r="L42" s="201"/>
      <c r="M42" s="75"/>
      <c r="N42" s="201"/>
      <c r="O42" s="201"/>
      <c r="P42" s="201"/>
      <c r="Q42" s="201"/>
      <c r="R42" s="200"/>
      <c r="S42" s="201"/>
      <c r="T42" s="201"/>
      <c r="U42" s="201"/>
      <c r="V42" s="201"/>
      <c r="W42" s="201"/>
      <c r="X42" s="201"/>
      <c r="Y42" s="201"/>
      <c r="Z42" s="201"/>
      <c r="AA42" s="201"/>
      <c r="AB42" s="201"/>
      <c r="AC42" s="201"/>
      <c r="AD42" s="201"/>
      <c r="AE42" s="150"/>
      <c r="AF42" s="9"/>
      <c r="AG42" s="9"/>
      <c r="AH42" s="165"/>
      <c r="AI42" s="9"/>
      <c r="AJ42" s="9"/>
      <c r="AK42" s="9"/>
    </row>
    <row r="43" spans="1:37" ht="88.2" customHeight="1">
      <c r="A43" s="154" t="s">
        <v>187</v>
      </c>
      <c r="B43" s="62" t="s">
        <v>679</v>
      </c>
      <c r="C43" s="62" t="s">
        <v>875</v>
      </c>
      <c r="D43" s="62" t="s">
        <v>876</v>
      </c>
      <c r="E43" s="121" t="s">
        <v>0</v>
      </c>
      <c r="F43" s="202">
        <v>1869.49</v>
      </c>
      <c r="G43" s="149">
        <f>F43</f>
        <v>1869.49</v>
      </c>
      <c r="I43" s="62" t="s">
        <v>648</v>
      </c>
      <c r="J43" s="201" t="s">
        <v>877</v>
      </c>
      <c r="K43" s="201" t="s">
        <v>1969</v>
      </c>
      <c r="L43" s="201" t="s">
        <v>318</v>
      </c>
      <c r="M43" s="201" t="s">
        <v>714</v>
      </c>
      <c r="N43" s="201" t="s">
        <v>699</v>
      </c>
      <c r="O43" s="201" t="s">
        <v>652</v>
      </c>
      <c r="P43" s="201" t="s">
        <v>878</v>
      </c>
      <c r="Q43" s="201" t="s">
        <v>879</v>
      </c>
      <c r="R43" s="200" t="s">
        <v>880</v>
      </c>
      <c r="S43" s="201"/>
      <c r="T43" s="201"/>
      <c r="U43" s="201" t="s">
        <v>733</v>
      </c>
      <c r="V43" s="201"/>
      <c r="W43" s="201" t="s">
        <v>881</v>
      </c>
      <c r="X43" s="201"/>
      <c r="Y43" s="201"/>
      <c r="Z43" s="201" t="s">
        <v>882</v>
      </c>
      <c r="AA43" s="201" t="s">
        <v>883</v>
      </c>
      <c r="AB43" s="201" t="s">
        <v>884</v>
      </c>
      <c r="AC43" s="201"/>
      <c r="AD43" s="201"/>
      <c r="AE43" s="150" t="s">
        <v>885</v>
      </c>
      <c r="AG43" s="201"/>
      <c r="AI43" s="201"/>
      <c r="AJ43" s="201"/>
      <c r="AK43" s="201"/>
    </row>
    <row r="44" spans="1:37" ht="83.4" customHeight="1">
      <c r="A44" s="154" t="s">
        <v>187</v>
      </c>
      <c r="B44" s="62" t="s">
        <v>679</v>
      </c>
      <c r="C44" s="62" t="s">
        <v>886</v>
      </c>
      <c r="D44" s="62" t="s">
        <v>887</v>
      </c>
      <c r="E44" s="121" t="s">
        <v>0</v>
      </c>
      <c r="F44" s="202">
        <v>691.222</v>
      </c>
      <c r="G44" s="149">
        <f>F44</f>
        <v>691.222</v>
      </c>
      <c r="I44" s="62" t="s">
        <v>648</v>
      </c>
      <c r="J44" s="201" t="s">
        <v>888</v>
      </c>
      <c r="K44" s="201" t="s">
        <v>1969</v>
      </c>
      <c r="L44" s="201" t="s">
        <v>318</v>
      </c>
      <c r="M44" s="201" t="s">
        <v>714</v>
      </c>
      <c r="N44" s="201" t="s">
        <v>699</v>
      </c>
      <c r="O44" s="201" t="s">
        <v>889</v>
      </c>
      <c r="P44" s="201" t="s">
        <v>890</v>
      </c>
      <c r="Q44" s="201" t="s">
        <v>891</v>
      </c>
      <c r="R44" s="200" t="s">
        <v>892</v>
      </c>
      <c r="S44" s="201"/>
      <c r="T44" s="201"/>
      <c r="U44" s="201" t="s">
        <v>733</v>
      </c>
      <c r="V44" s="201"/>
      <c r="W44" s="201" t="s">
        <v>893</v>
      </c>
      <c r="X44" s="201"/>
      <c r="Y44" s="201"/>
      <c r="Z44" s="201" t="s">
        <v>894</v>
      </c>
      <c r="AA44" s="201" t="s">
        <v>895</v>
      </c>
      <c r="AB44" s="201" t="s">
        <v>884</v>
      </c>
      <c r="AC44" s="201"/>
      <c r="AD44" s="201"/>
      <c r="AE44" s="150" t="s">
        <v>896</v>
      </c>
      <c r="AG44" s="201"/>
      <c r="AI44" s="201" t="s">
        <v>903</v>
      </c>
      <c r="AJ44" s="201"/>
      <c r="AK44" s="201"/>
    </row>
    <row r="45" spans="2:11" ht="15">
      <c r="B45" s="210"/>
      <c r="C45" s="210"/>
      <c r="F45" s="162"/>
      <c r="G45" s="163"/>
      <c r="I45" s="165"/>
      <c r="J45" s="165"/>
      <c r="K45" s="165"/>
    </row>
    <row r="46" spans="2:11" ht="15">
      <c r="B46" s="210"/>
      <c r="C46" s="210"/>
      <c r="I46" s="165"/>
      <c r="J46" s="165"/>
      <c r="K46" s="165"/>
    </row>
    <row r="47" spans="9:11" ht="15">
      <c r="I47" s="165"/>
      <c r="J47" s="165"/>
      <c r="K47" s="165"/>
    </row>
    <row r="48" spans="9:11" ht="15">
      <c r="I48" s="165"/>
      <c r="J48" s="165"/>
      <c r="K48" s="165"/>
    </row>
    <row r="49" spans="9:11" ht="15">
      <c r="I49" s="165"/>
      <c r="J49" s="165"/>
      <c r="K49" s="165"/>
    </row>
    <row r="50" spans="9:31" ht="15">
      <c r="I50" s="165"/>
      <c r="J50" s="165"/>
      <c r="K50" s="165"/>
      <c r="AE50" s="214"/>
    </row>
    <row r="51" spans="9:11" ht="15">
      <c r="I51" s="165"/>
      <c r="J51" s="165"/>
      <c r="K51" s="165"/>
    </row>
    <row r="52" spans="9:11" ht="15">
      <c r="I52" s="165"/>
      <c r="J52" s="165"/>
      <c r="K52" s="165"/>
    </row>
    <row r="53" spans="9:11" ht="15">
      <c r="I53" s="165"/>
      <c r="J53" s="165"/>
      <c r="K53" s="165"/>
    </row>
  </sheetData>
  <mergeCells count="62">
    <mergeCell ref="P8:Q8"/>
    <mergeCell ref="C5:D5"/>
    <mergeCell ref="I8:I9"/>
    <mergeCell ref="J8:J9"/>
    <mergeCell ref="L8:L9"/>
    <mergeCell ref="M8:O8"/>
    <mergeCell ref="K8:K9"/>
    <mergeCell ref="AI8:AI9"/>
    <mergeCell ref="AJ8:AJ9"/>
    <mergeCell ref="AK8:AK9"/>
    <mergeCell ref="I25:I26"/>
    <mergeCell ref="J25:J33"/>
    <mergeCell ref="L25:L33"/>
    <mergeCell ref="M25:M33"/>
    <mergeCell ref="N25:N33"/>
    <mergeCell ref="O25:O33"/>
    <mergeCell ref="P25:P33"/>
    <mergeCell ref="R8:S8"/>
    <mergeCell ref="T8:Z8"/>
    <mergeCell ref="AA8:AC8"/>
    <mergeCell ref="AD8:AD9"/>
    <mergeCell ref="AE8:AE9"/>
    <mergeCell ref="AG8:AG9"/>
    <mergeCell ref="AK25:AK31"/>
    <mergeCell ref="AD26:AD33"/>
    <mergeCell ref="AE26:AE33"/>
    <mergeCell ref="AF28:AF29"/>
    <mergeCell ref="Q25:Q33"/>
    <mergeCell ref="T25:T33"/>
    <mergeCell ref="U25:U33"/>
    <mergeCell ref="V25:V33"/>
    <mergeCell ref="W25:W33"/>
    <mergeCell ref="X25:X33"/>
    <mergeCell ref="Y25:Y33"/>
    <mergeCell ref="Z25:Z33"/>
    <mergeCell ref="AC25:AC33"/>
    <mergeCell ref="AI25:AI31"/>
    <mergeCell ref="AJ25:AJ33"/>
    <mergeCell ref="V40:V41"/>
    <mergeCell ref="J40:J41"/>
    <mergeCell ref="L40:L41"/>
    <mergeCell ref="M40:M41"/>
    <mergeCell ref="N40:N41"/>
    <mergeCell ref="O40:O41"/>
    <mergeCell ref="P40:P41"/>
    <mergeCell ref="Q40:Q41"/>
    <mergeCell ref="R40:R41"/>
    <mergeCell ref="S40:S41"/>
    <mergeCell ref="T40:T41"/>
    <mergeCell ref="U40:U41"/>
    <mergeCell ref="AK40:AK41"/>
    <mergeCell ref="W40:W41"/>
    <mergeCell ref="X40:X41"/>
    <mergeCell ref="Y40:Y41"/>
    <mergeCell ref="Z40:Z41"/>
    <mergeCell ref="AB40:AB41"/>
    <mergeCell ref="AC40:AC41"/>
    <mergeCell ref="AD40:AD41"/>
    <mergeCell ref="AE40:AE41"/>
    <mergeCell ref="AG40:AG41"/>
    <mergeCell ref="AI40:AI41"/>
    <mergeCell ref="AJ40:AJ41"/>
  </mergeCells>
  <hyperlinks>
    <hyperlink ref="AE11" r:id="rId1" display="https://steunpuntwonen.be/Documenten_2016-2020/Onderzoek_Ad_hoc_opdrachten/Ad_hoc_2_Huursubsidie/Ad_hoc_2_TOELICHTING"/>
    <hyperlink ref="AE12" r:id="rId2" display="https://www.wonenvlaanderen.be/nieuws/advies-vlaamse-woonraad-over-huursubsidie-en-huurpremie"/>
    <hyperlink ref="AE14" r:id="rId3" display="https://www.wonenvlaanderen.be/nieuws/advies-vlaamse-woonraad-over-besluit-lokaal-woonbeleid"/>
    <hyperlink ref="AE15" r:id="rId4" display="https://steunpuntwonen.be/Documenten_2016-2020/Onderzoek_Ad_hoc_opdrachten/Adhoc_20_Noodwoningen/Ad_hoc_20_TOELICHTING"/>
    <hyperlink ref="AD17" r:id="rId5" display="https://steunpuntwonen.be/Documenten_2016-2020/Onderzoek_Ad_hoc_opdrachten/Ad_hoc_8_Kosteneffectiviteit_en_efficientie_van_SHM_en_SVK/Ad_hoc_8_TOELICHTING"/>
    <hyperlink ref="AE17" r:id="rId6" display="https://www.wonenvlaanderen.be/nieuws/advies-vlaamse-woonraad-over-de-erkennings-en-subsidievoorwaarden-van-sociale-verhuurkantoren"/>
    <hyperlink ref="AE35" r:id="rId7" display="https://www.wonenvlaanderen.be/nieuws/advies-vlaamse-woonraad-over-verzekering-gewaarborgd-wonen"/>
    <hyperlink ref="AE37" r:id="rId8" display="https://www.wonenvlaanderen.be/nieuws/advies-vlaamse-woonraad-over-fonds-ter-bestrijding-van-de-uithuiszettingen"/>
    <hyperlink ref="AE38" r:id="rId9" display="https://www.wonenvlaanderen.be/sociale-woonactoren/201709-03072017-advies-vlaamse-woonraad-rond-subsidi%C3%ABring-van-woonwagenterreinen"/>
    <hyperlink ref="AE43" r:id="rId10" display="https://www.wonenvlaanderen.be/nieuws/advies-vlaamse-woonraad-over-wijziging-van-de-erkenning-en-subsidi%C3%ABring-van-de"/>
    <hyperlink ref="AE44" r:id="rId11" display="https://www.wonenvlaanderen.be/nieuws/advies-vlaamse-woonraad-over-erkenning-en-subsidi%C3%ABring-verhuurdersorganisaties"/>
    <hyperlink ref="AE22" r:id="rId12" display="https://www.wonenvlaanderen.be/nieuws/advies-vlaamse-woonraad-over-ontwerpbesluit-aanpassingspremie-voor-woningen"/>
  </hyperlinks>
  <printOptions/>
  <pageMargins left="0.7" right="0.7" top="0.75" bottom="0.75" header="0.3" footer="0.3"/>
  <pageSetup horizontalDpi="600" verticalDpi="600" orientation="portrait" paperSize="9" scale="10" r:id="rId13"/>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3C441E1873DD84CAE296D8CCCE7E855" ma:contentTypeVersion="10" ma:contentTypeDescription="Een nieuw document maken." ma:contentTypeScope="" ma:versionID="bc844c61bd1e8b551f9137cbe38db88b">
  <xsd:schema xmlns:xsd="http://www.w3.org/2001/XMLSchema" xmlns:xs="http://www.w3.org/2001/XMLSchema" xmlns:p="http://schemas.microsoft.com/office/2006/metadata/properties" xmlns:ns2="702e4d9d-3bf1-4ef4-8da6-2756053e45ed" xmlns:ns3="9494512c-d9ad-4a86-ad25-f04f922f551d" xmlns:ns4="9a9ec0f0-7796-43d0-ac1f-4c8c46ee0bd1" targetNamespace="http://schemas.microsoft.com/office/2006/metadata/properties" ma:root="true" ma:fieldsID="e9d1f74ac48082c225615be1bbd83442" ns2:_="" ns3:_="" ns4:_="">
    <xsd:import namespace="702e4d9d-3bf1-4ef4-8da6-2756053e45ed"/>
    <xsd:import namespace="9494512c-d9ad-4a86-ad25-f04f922f551d"/>
    <xsd:import namespace="9a9ec0f0-7796-43d0-ac1f-4c8c46ee0bd1"/>
    <xsd:element name="properties">
      <xsd:complexType>
        <xsd:sequence>
          <xsd:element name="documentManagement">
            <xsd:complexType>
              <xsd:all>
                <xsd:element ref="ns2:DocumentType"/>
                <xsd:element ref="ns2:MediaServiceMetadata" minOccurs="0"/>
                <xsd:element ref="ns2:MediaServiceFastMetadata" minOccurs="0"/>
                <xsd:element ref="ns3:k99b3dd7a33a483da53027f852293a18" minOccurs="0"/>
                <xsd:element ref="ns4:TaxCatchAll" minOccurs="0"/>
                <xsd:element ref="ns3:_dlc_DocId" minOccurs="0"/>
                <xsd:element ref="ns3:_dlc_DocIdUrl" minOccurs="0"/>
                <xsd:element ref="ns3:_dlc_DocIdPersistId" minOccurs="0"/>
                <xsd:element ref="ns3:b205e405d6434f62abf7be107324bb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2e4d9d-3bf1-4ef4-8da6-2756053e45ed" elementFormDefault="qualified">
    <xsd:import namespace="http://schemas.microsoft.com/office/2006/documentManagement/types"/>
    <xsd:import namespace="http://schemas.microsoft.com/office/infopath/2007/PartnerControls"/>
    <xsd:element name="DocumentType" ma:index="2" ma:displayName="DocumentType" ma:format="Dropdown" ma:internalName="DocumentType">
      <xsd:simpleType>
        <xsd:restriction base="dms:Choice">
          <xsd:enumeration value="Studie"/>
          <xsd:enumeration value="Eindrapport"/>
          <xsd:enumeration value="Overkoepelend Rapport"/>
        </xsd:restriction>
      </xsd:simple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494512c-d9ad-4a86-ad25-f04f922f551d" elementFormDefault="qualified">
    <xsd:import namespace="http://schemas.microsoft.com/office/2006/documentManagement/types"/>
    <xsd:import namespace="http://schemas.microsoft.com/office/infopath/2007/PartnerControls"/>
    <xsd:element name="k99b3dd7a33a483da53027f852293a18" ma:index="10" nillable="true" ma:taxonomy="true" ma:internalName="k99b3dd7a33a483da53027f852293a18" ma:taxonomyFieldName="Beleidsdomein" ma:displayName="Beleidsdomein" ma:default="" ma:fieldId="{499b3dd7-a33a-483d-a530-27f852293a18}" ma:sspId="49ca8161-7180-459b-a0ef-1a71cf6ffea5" ma:termSetId="d65eb2fc-4573-421e-8878-a0f3eb86d395" ma:anchorId="50361ff6-3b0a-429a-8d9f-418d9614ae64" ma:open="false" ma:isKeyword="false">
      <xsd:complexType>
        <xsd:sequence>
          <xsd:element ref="pc:Terms" minOccurs="0" maxOccurs="1"/>
        </xsd:sequence>
      </xsd:complexType>
    </xsd:element>
    <xsd:element name="_dlc_DocId" ma:index="12" nillable="true" ma:displayName="Waarde van de document-id" ma:description="De waarde van de document-id die aan dit item is toegewezen." ma:internalName="_dlc_DocId" ma:readOnly="true">
      <xsd:simpleType>
        <xsd:restriction base="dms:Text"/>
      </xsd:simpleType>
    </xsd:element>
    <xsd:element name="_dlc_DocIdUrl" ma:index="13"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4" nillable="true" ma:displayName="Id blijven behouden" ma:description="Id behouden tijdens toevoegen." ma:hidden="true" ma:internalName="_dlc_DocIdPersistId" ma:readOnly="true">
      <xsd:simpleType>
        <xsd:restriction base="dms:Boolean"/>
      </xsd:simpleType>
    </xsd:element>
    <xsd:element name="b205e405d6434f62abf7be107324bbde" ma:index="15" nillable="true" ma:taxonomy="true" ma:internalName="b205e405d6434f62abf7be107324bbde" ma:taxonomyFieldName="Subprojectgroepen" ma:displayName="Subprojectgroepen" ma:default="" ma:fieldId="{b205e405-d643-4f62-abf7-be107324bbde}" ma:sspId="49ca8161-7180-459b-a0ef-1a71cf6ffea5" ma:termSetId="d65eb2fc-4573-421e-8878-a0f3eb86d395" ma:anchorId="dd2c3928-617b-4ac5-bd6e-034909b9d92f"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a9ec0f0-7796-43d0-ac1f-4c8c46ee0bd1" elementFormDefault="qualified">
    <xsd:import namespace="http://schemas.microsoft.com/office/2006/documentManagement/types"/>
    <xsd:import namespace="http://schemas.microsoft.com/office/infopath/2007/PartnerControls"/>
    <xsd:element name="TaxCatchAll" ma:index="11" nillable="true" ma:displayName="Taxonomy Catch All Column" ma:hidden="true" ma:list="{9a2f747b-242e-4a21-ba5c-7feed8c3b742}" ma:internalName="TaxCatchAll" ma:showField="CatchAllData" ma:web="9494512c-d9ad-4a86-ad25-f04f922f551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b205e405d6434f62abf7be107324bbde xmlns="9494512c-d9ad-4a86-ad25-f04f922f551d">
      <Terms xmlns="http://schemas.microsoft.com/office/infopath/2007/PartnerControls"/>
    </b205e405d6434f62abf7be107324bbde>
    <DocumentType xmlns="702e4d9d-3bf1-4ef4-8da6-2756053e45ed">Eindrapport</DocumentType>
    <k99b3dd7a33a483da53027f852293a18 xmlns="9494512c-d9ad-4a86-ad25-f04f922f551d">
      <Terms xmlns="http://schemas.microsoft.com/office/infopath/2007/PartnerControls">
        <TermInfo xmlns="http://schemas.microsoft.com/office/infopath/2007/PartnerControls">
          <TermName xmlns="http://schemas.microsoft.com/office/infopath/2007/PartnerControls">OMG</TermName>
          <TermId xmlns="http://schemas.microsoft.com/office/infopath/2007/PartnerControls">67515d67-e51c-40c9-915e-4d4e999b47f4</TermId>
        </TermInfo>
      </Terms>
    </k99b3dd7a33a483da53027f852293a18>
    <TaxCatchAll xmlns="9a9ec0f0-7796-43d0-ac1f-4c8c46ee0bd1">
      <Value>11</Value>
    </TaxCatchAll>
    <_dlc_DocId xmlns="9494512c-d9ad-4a86-ad25-f04f922f551d">YPVCSSU24A33-1377267498-26</_dlc_DocId>
    <_dlc_DocIdUrl xmlns="9494512c-d9ad-4a86-ad25-f04f922f551d">
      <Url>https://vlaamseoverheid.sharepoint.com/sites/DFB_2021VBH/_layouts/15/DocIdRedir.aspx?ID=YPVCSSU24A33-1377267498-26</Url>
      <Description>YPVCSSU24A33-1377267498-26</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0B1FA094-AF10-4D42-BB6D-C0750565F4C0}"/>
</file>

<file path=customXml/itemProps2.xml><?xml version="1.0" encoding="utf-8"?>
<ds:datastoreItem xmlns:ds="http://schemas.openxmlformats.org/officeDocument/2006/customXml" ds:itemID="{49A78265-0E74-462F-85F2-C69495879B3E}"/>
</file>

<file path=customXml/itemProps3.xml><?xml version="1.0" encoding="utf-8"?>
<ds:datastoreItem xmlns:ds="http://schemas.openxmlformats.org/officeDocument/2006/customXml" ds:itemID="{A99D31E3-47DE-4A03-9BE5-E288DA4B0AE9}"/>
</file>

<file path=customXml/itemProps4.xml><?xml version="1.0" encoding="utf-8"?>
<ds:datastoreItem xmlns:ds="http://schemas.openxmlformats.org/officeDocument/2006/customXml" ds:itemID="{35DE6261-34B4-454B-82A8-3CC1409E58E4}"/>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Vlaamse Overheid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 Eetvelt, Joris</dc:creator>
  <cp:keywords/>
  <dc:description/>
  <cp:lastModifiedBy>Vermeersch, Francoise</cp:lastModifiedBy>
  <cp:lastPrinted>2020-06-12T08:36:43Z</cp:lastPrinted>
  <dcterms:created xsi:type="dcterms:W3CDTF">2018-03-05T09:37:35Z</dcterms:created>
  <dcterms:modified xsi:type="dcterms:W3CDTF">2021-07-15T16:28:41Z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0x01010093C441E1873DD84CAE296D8CCCE7E855</vt:lpwstr>
  </property>
  <property fmtid="{D5CDD505-2E9C-101B-9397-08002B2CF9AE}" pid="3" name="_dlc_DocIdItemGuid">
    <vt:lpwstr>f38865f3-43fd-432e-a4c7-f80967ebc772</vt:lpwstr>
  </property>
  <property fmtid="{D5CDD505-2E9C-101B-9397-08002B2CF9AE}" pid="4" name="Beleidsdomein">
    <vt:lpwstr>11;#OMG|67515d67-e51c-40c9-915e-4d4e999b47f4</vt:lpwstr>
  </property>
  <property fmtid="{D5CDD505-2E9C-101B-9397-08002B2CF9AE}" pid="5" name="Subprojectgroepen">
    <vt:lpwstr/>
  </property>
</Properties>
</file>